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mcrepo.sharepoint.com/sites/Risk/Shared Documents/Risk-SP/Main Floder 2026Risk -FINAL/Circular/Core SGF/Calculator/"/>
    </mc:Choice>
  </mc:AlternateContent>
  <xr:revisionPtr revIDLastSave="41" documentId="8_{000C56CA-827C-43C7-9996-6E6FD212D75A}" xr6:coauthVersionLast="47" xr6:coauthVersionMax="47" xr10:uidLastSave="{E3CA1874-15A2-4180-BAAF-2593D7DBEAE2}"/>
  <workbookProtection workbookAlgorithmName="SHA-512" workbookHashValue="mlkof7bNc4va2BSdz666OimLE28QmOTV/gE66+kBwmsMl/f3Lfv/Kx9in7B77J0BHdZKdSn9jc7G6QgcdnXopQ==" workbookSaltValue="R8XMkx5nW5QRbiU+GB1gaw==" workbookSpinCount="100000" lockStructure="1"/>
  <bookViews>
    <workbookView xWindow="-108" yWindow="-108" windowWidth="23256" windowHeight="12456" xr2:uid="{691943AF-5884-41F5-9F26-E87EE58F5426}"/>
  </bookViews>
  <sheets>
    <sheet name="Working Sheet" sheetId="3" r:id="rId1"/>
    <sheet name="Eligible Issuer &amp; ISIN" sheetId="4" state="hidden" r:id="rId2"/>
  </sheets>
  <definedNames>
    <definedName name="_xlnm._FilterDatabase" localSheetId="1" hidden="1">'Eligible Issuer &amp; ISIN'!$A$2:$H$158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3" i="4"/>
  <c r="F151" i="4"/>
  <c r="F152" i="4"/>
  <c r="F153" i="4"/>
  <c r="F154" i="4"/>
  <c r="F155" i="4"/>
  <c r="F156" i="4"/>
  <c r="F157" i="4"/>
  <c r="F158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3" i="4" l="1"/>
  <c r="B9" i="3"/>
  <c r="B10" i="3" l="1"/>
  <c r="B21" i="3"/>
  <c r="I92" i="3" l="1"/>
  <c r="A26" i="3"/>
  <c r="C26" i="3" s="1"/>
  <c r="D26" i="3" s="1"/>
  <c r="B26" i="3" s="1"/>
  <c r="I96" i="3"/>
  <c r="I94" i="3"/>
  <c r="I93" i="3"/>
  <c r="I84" i="3"/>
  <c r="I83" i="3"/>
  <c r="I82" i="3"/>
  <c r="I81" i="3"/>
  <c r="I72" i="3"/>
  <c r="I71" i="3"/>
  <c r="I70" i="3"/>
  <c r="I69" i="3"/>
  <c r="I60" i="3"/>
  <c r="I59" i="3"/>
  <c r="I58" i="3"/>
  <c r="I57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95" i="3" l="1"/>
  <c r="I61" i="3"/>
  <c r="I73" i="3"/>
  <c r="I85" i="3"/>
  <c r="I97" i="3"/>
  <c r="I62" i="3"/>
  <c r="I74" i="3"/>
  <c r="I86" i="3"/>
  <c r="I98" i="3"/>
  <c r="I63" i="3"/>
  <c r="I75" i="3"/>
  <c r="I87" i="3"/>
  <c r="I99" i="3"/>
  <c r="I64" i="3"/>
  <c r="I76" i="3"/>
  <c r="I88" i="3"/>
  <c r="I100" i="3"/>
  <c r="I53" i="3"/>
  <c r="I65" i="3"/>
  <c r="I77" i="3"/>
  <c r="I89" i="3"/>
  <c r="I101" i="3"/>
  <c r="I54" i="3"/>
  <c r="I66" i="3"/>
  <c r="I78" i="3"/>
  <c r="I90" i="3"/>
  <c r="I55" i="3"/>
  <c r="I67" i="3"/>
  <c r="I79" i="3"/>
  <c r="I91" i="3"/>
  <c r="I56" i="3"/>
  <c r="I68" i="3"/>
  <c r="I80" i="3"/>
  <c r="C27" i="3"/>
  <c r="E26" i="3"/>
  <c r="F26" i="3"/>
  <c r="D27" i="3" l="1"/>
  <c r="G26" i="3"/>
  <c r="J26" i="3" s="1"/>
  <c r="B27" i="3" l="1"/>
  <c r="C28" i="3"/>
  <c r="F27" i="3"/>
  <c r="A27" i="3"/>
  <c r="D28" i="3" l="1"/>
  <c r="A28" i="3" s="1"/>
  <c r="E27" i="3"/>
  <c r="G27" i="3" s="1"/>
  <c r="J27" i="3" s="1"/>
  <c r="B28" i="3" l="1"/>
  <c r="E28" i="3" s="1"/>
  <c r="C29" i="3"/>
  <c r="D29" i="3" s="1"/>
  <c r="A29" i="3" s="1"/>
  <c r="F28" i="3"/>
  <c r="G28" i="3" l="1"/>
  <c r="J28" i="3" s="1"/>
  <c r="B29" i="3"/>
  <c r="E29" i="3" s="1"/>
  <c r="F29" i="3"/>
  <c r="C30" i="3"/>
  <c r="D30" i="3" s="1"/>
  <c r="B30" i="3" s="1"/>
  <c r="G29" i="3" l="1"/>
  <c r="J29" i="3" s="1"/>
  <c r="F30" i="3"/>
  <c r="C31" i="3"/>
  <c r="D31" i="3" s="1"/>
  <c r="F31" i="3" s="1"/>
  <c r="A30" i="3"/>
  <c r="E30" i="3" s="1"/>
  <c r="G30" i="3" l="1"/>
  <c r="J30" i="3" s="1"/>
  <c r="B31" i="3"/>
  <c r="A31" i="3"/>
  <c r="C32" i="3"/>
  <c r="D32" i="3" s="1"/>
  <c r="B32" i="3" s="1"/>
  <c r="E31" i="3" l="1"/>
  <c r="G31" i="3" s="1"/>
  <c r="J31" i="3" s="1"/>
  <c r="F32" i="3"/>
  <c r="A32" i="3"/>
  <c r="E32" i="3" s="1"/>
  <c r="C33" i="3"/>
  <c r="G32" i="3" l="1"/>
  <c r="J32" i="3" s="1"/>
  <c r="D33" i="3"/>
  <c r="F33" i="3" l="1"/>
  <c r="B33" i="3"/>
  <c r="C34" i="3"/>
  <c r="A33" i="3"/>
  <c r="E33" i="3" l="1"/>
  <c r="G33" i="3" s="1"/>
  <c r="J33" i="3" s="1"/>
  <c r="D34" i="3"/>
  <c r="A34" i="3" s="1"/>
  <c r="F34" i="3" l="1"/>
  <c r="B34" i="3"/>
  <c r="E34" i="3" s="1"/>
  <c r="C35" i="3"/>
  <c r="D35" i="3" l="1"/>
  <c r="A35" i="3" s="1"/>
  <c r="G34" i="3"/>
  <c r="J34" i="3" s="1"/>
  <c r="C36" i="3" l="1"/>
  <c r="B35" i="3"/>
  <c r="E35" i="3" s="1"/>
  <c r="F35" i="3"/>
  <c r="G35" i="3" l="1"/>
  <c r="J35" i="3" s="1"/>
  <c r="D36" i="3"/>
  <c r="A36" i="3" s="1"/>
  <c r="C37" i="3" l="1"/>
  <c r="B36" i="3"/>
  <c r="E36" i="3" s="1"/>
  <c r="F36" i="3"/>
  <c r="G36" i="3" l="1"/>
  <c r="J36" i="3" s="1"/>
  <c r="D37" i="3"/>
  <c r="B37" i="3" l="1"/>
  <c r="F37" i="3"/>
  <c r="C38" i="3"/>
  <c r="A37" i="3"/>
  <c r="D38" i="3" l="1"/>
  <c r="A38" i="3" s="1"/>
  <c r="E37" i="3"/>
  <c r="G37" i="3" s="1"/>
  <c r="J37" i="3" s="1"/>
  <c r="F38" i="3" l="1"/>
  <c r="B38" i="3"/>
  <c r="E38" i="3" s="1"/>
  <c r="C39" i="3"/>
  <c r="D39" i="3" l="1"/>
  <c r="G38" i="3"/>
  <c r="J38" i="3" s="1"/>
  <c r="B39" i="3" l="1"/>
  <c r="C40" i="3"/>
  <c r="F39" i="3"/>
  <c r="A39" i="3"/>
  <c r="E39" i="3" l="1"/>
  <c r="G39" i="3" s="1"/>
  <c r="J39" i="3" s="1"/>
  <c r="D40" i="3"/>
  <c r="B40" i="3" l="1"/>
  <c r="F40" i="3"/>
  <c r="C41" i="3"/>
  <c r="D41" i="3" s="1"/>
  <c r="A40" i="3"/>
  <c r="E40" i="3" l="1"/>
  <c r="G40" i="3" s="1"/>
  <c r="J40" i="3" s="1"/>
  <c r="A41" i="3"/>
  <c r="F41" i="3"/>
  <c r="C42" i="3"/>
  <c r="D42" i="3" s="1"/>
  <c r="B41" i="3"/>
  <c r="E41" i="3" l="1"/>
  <c r="G41" i="3" s="1"/>
  <c r="J41" i="3" s="1"/>
  <c r="A42" i="3"/>
  <c r="B42" i="3"/>
  <c r="F42" i="3"/>
  <c r="C43" i="3"/>
  <c r="E42" i="3" l="1"/>
  <c r="G42" i="3" s="1"/>
  <c r="J42" i="3" s="1"/>
  <c r="D43" i="3"/>
  <c r="C44" i="3" l="1"/>
  <c r="B43" i="3"/>
  <c r="F43" i="3"/>
  <c r="A43" i="3"/>
  <c r="D44" i="3" l="1"/>
  <c r="A44" i="3" s="1"/>
  <c r="E43" i="3"/>
  <c r="G43" i="3" s="1"/>
  <c r="J43" i="3" s="1"/>
  <c r="C45" i="3" l="1"/>
  <c r="B44" i="3"/>
  <c r="E44" i="3" s="1"/>
  <c r="F44" i="3"/>
  <c r="G44" i="3" l="1"/>
  <c r="J44" i="3" s="1"/>
  <c r="D45" i="3"/>
  <c r="A45" i="3" s="1"/>
  <c r="C46" i="3" l="1"/>
  <c r="F45" i="3"/>
  <c r="B45" i="3"/>
  <c r="E45" i="3" s="1"/>
  <c r="G45" i="3" l="1"/>
  <c r="J45" i="3" s="1"/>
  <c r="D46" i="3"/>
  <c r="A46" i="3" s="1"/>
  <c r="C47" i="3" l="1"/>
  <c r="B46" i="3"/>
  <c r="E46" i="3" s="1"/>
  <c r="F46" i="3"/>
  <c r="G46" i="3" l="1"/>
  <c r="J46" i="3" s="1"/>
  <c r="D47" i="3"/>
  <c r="A47" i="3" s="1"/>
  <c r="F47" i="3" l="1"/>
  <c r="C48" i="3"/>
  <c r="D48" i="3" s="1"/>
  <c r="B47" i="3"/>
  <c r="E47" i="3" s="1"/>
  <c r="G47" i="3" l="1"/>
  <c r="J47" i="3" s="1"/>
  <c r="A48" i="3"/>
  <c r="C49" i="3"/>
  <c r="B48" i="3"/>
  <c r="F48" i="3"/>
  <c r="E48" i="3" l="1"/>
  <c r="G48" i="3" s="1"/>
  <c r="J48" i="3" s="1"/>
  <c r="D49" i="3"/>
  <c r="C50" i="3" l="1"/>
  <c r="F49" i="3"/>
  <c r="B49" i="3"/>
  <c r="A49" i="3"/>
  <c r="E49" i="3" l="1"/>
  <c r="G49" i="3" s="1"/>
  <c r="J49" i="3" s="1"/>
  <c r="D50" i="3"/>
  <c r="C51" i="3" l="1"/>
  <c r="D51" i="3" s="1"/>
  <c r="F50" i="3"/>
  <c r="B50" i="3"/>
  <c r="A50" i="3"/>
  <c r="E50" i="3" l="1"/>
  <c r="G50" i="3" s="1"/>
  <c r="J50" i="3" s="1"/>
  <c r="A51" i="3"/>
  <c r="C52" i="3"/>
  <c r="B51" i="3"/>
  <c r="F51" i="3"/>
  <c r="E51" i="3" l="1"/>
  <c r="G51" i="3" s="1"/>
  <c r="J51" i="3" s="1"/>
  <c r="D52" i="3"/>
  <c r="A52" i="3" s="1"/>
  <c r="F52" i="3" l="1"/>
  <c r="B52" i="3"/>
  <c r="E52" i="3" s="1"/>
  <c r="C53" i="3"/>
  <c r="G52" i="3" l="1"/>
  <c r="J52" i="3" s="1"/>
  <c r="D53" i="3"/>
  <c r="A53" i="3" s="1"/>
  <c r="B53" i="3" l="1"/>
  <c r="E53" i="3" s="1"/>
  <c r="C54" i="3"/>
  <c r="F53" i="3"/>
  <c r="D54" i="3" l="1"/>
  <c r="G53" i="3"/>
  <c r="J53" i="3" s="1"/>
  <c r="C55" i="3" l="1"/>
  <c r="F54" i="3"/>
  <c r="B54" i="3"/>
  <c r="A54" i="3"/>
  <c r="E54" i="3" l="1"/>
  <c r="G54" i="3" s="1"/>
  <c r="J54" i="3" s="1"/>
  <c r="D55" i="3"/>
  <c r="A55" i="3" s="1"/>
  <c r="C56" i="3" l="1"/>
  <c r="F55" i="3"/>
  <c r="B55" i="3"/>
  <c r="E55" i="3" s="1"/>
  <c r="G55" i="3" l="1"/>
  <c r="J55" i="3" s="1"/>
  <c r="D56" i="3"/>
  <c r="A56" i="3" s="1"/>
  <c r="F56" i="3" l="1"/>
  <c r="B56" i="3"/>
  <c r="E56" i="3" s="1"/>
  <c r="C57" i="3"/>
  <c r="G56" i="3" l="1"/>
  <c r="J56" i="3" s="1"/>
  <c r="D57" i="3"/>
  <c r="A57" i="3" s="1"/>
  <c r="B57" i="3" l="1"/>
  <c r="E57" i="3" s="1"/>
  <c r="F57" i="3"/>
  <c r="C58" i="3"/>
  <c r="D58" i="3" l="1"/>
  <c r="A58" i="3" s="1"/>
  <c r="G57" i="3"/>
  <c r="J57" i="3" s="1"/>
  <c r="B58" i="3" l="1"/>
  <c r="E58" i="3" s="1"/>
  <c r="F58" i="3"/>
  <c r="C59" i="3"/>
  <c r="D59" i="3" l="1"/>
  <c r="A59" i="3" s="1"/>
  <c r="G58" i="3"/>
  <c r="J58" i="3" s="1"/>
  <c r="B59" i="3" l="1"/>
  <c r="E59" i="3" s="1"/>
  <c r="F59" i="3"/>
  <c r="C60" i="3"/>
  <c r="D60" i="3" l="1"/>
  <c r="G59" i="3"/>
  <c r="J59" i="3" s="1"/>
  <c r="C61" i="3" l="1"/>
  <c r="D61" i="3" s="1"/>
  <c r="F60" i="3"/>
  <c r="B60" i="3"/>
  <c r="A60" i="3"/>
  <c r="E60" i="3" l="1"/>
  <c r="G60" i="3" s="1"/>
  <c r="J60" i="3" s="1"/>
  <c r="A61" i="3"/>
  <c r="C62" i="3"/>
  <c r="D62" i="3" s="1"/>
  <c r="B61" i="3"/>
  <c r="F61" i="3"/>
  <c r="E61" i="3" l="1"/>
  <c r="G61" i="3" s="1"/>
  <c r="J61" i="3" s="1"/>
  <c r="A62" i="3"/>
  <c r="F62" i="3"/>
  <c r="B62" i="3"/>
  <c r="C63" i="3"/>
  <c r="D63" i="3" s="1"/>
  <c r="A63" i="3" s="1"/>
  <c r="E62" i="3" l="1"/>
  <c r="G62" i="3" s="1"/>
  <c r="J62" i="3" s="1"/>
  <c r="B63" i="3"/>
  <c r="E63" i="3" s="1"/>
  <c r="C64" i="3"/>
  <c r="D64" i="3" s="1"/>
  <c r="A64" i="3" s="1"/>
  <c r="F63" i="3"/>
  <c r="G63" i="3" l="1"/>
  <c r="J63" i="3" s="1"/>
  <c r="B64" i="3"/>
  <c r="E64" i="3" s="1"/>
  <c r="F64" i="3"/>
  <c r="C65" i="3"/>
  <c r="D65" i="3" l="1"/>
  <c r="A65" i="3" s="1"/>
  <c r="G64" i="3"/>
  <c r="J64" i="3" s="1"/>
  <c r="B65" i="3" l="1"/>
  <c r="E65" i="3" s="1"/>
  <c r="F65" i="3"/>
  <c r="C66" i="3"/>
  <c r="D66" i="3" l="1"/>
  <c r="A66" i="3" s="1"/>
  <c r="G65" i="3"/>
  <c r="J65" i="3" s="1"/>
  <c r="F66" i="3" l="1"/>
  <c r="C67" i="3"/>
  <c r="B66" i="3"/>
  <c r="E66" i="3" s="1"/>
  <c r="G66" i="3" l="1"/>
  <c r="J66" i="3" s="1"/>
  <c r="D67" i="3"/>
  <c r="A67" i="3" s="1"/>
  <c r="F67" i="3" l="1"/>
  <c r="B67" i="3"/>
  <c r="E67" i="3" s="1"/>
  <c r="C68" i="3"/>
  <c r="G67" i="3" l="1"/>
  <c r="J67" i="3" s="1"/>
  <c r="D68" i="3"/>
  <c r="A68" i="3" s="1"/>
  <c r="C69" i="3" l="1"/>
  <c r="B68" i="3"/>
  <c r="E68" i="3" s="1"/>
  <c r="F68" i="3"/>
  <c r="G68" i="3" l="1"/>
  <c r="J68" i="3" s="1"/>
  <c r="D69" i="3"/>
  <c r="A69" i="3" s="1"/>
  <c r="F69" i="3" l="1"/>
  <c r="B69" i="3"/>
  <c r="E69" i="3" s="1"/>
  <c r="C70" i="3"/>
  <c r="G69" i="3" l="1"/>
  <c r="J69" i="3" s="1"/>
  <c r="D70" i="3"/>
  <c r="A70" i="3" s="1"/>
  <c r="B70" i="3" l="1"/>
  <c r="E70" i="3" s="1"/>
  <c r="C71" i="3"/>
  <c r="F70" i="3"/>
  <c r="G70" i="3" l="1"/>
  <c r="J70" i="3" s="1"/>
  <c r="D71" i="3"/>
  <c r="A71" i="3" s="1"/>
  <c r="B71" i="3" l="1"/>
  <c r="E71" i="3" s="1"/>
  <c r="C72" i="3"/>
  <c r="F71" i="3"/>
  <c r="D72" i="3" l="1"/>
  <c r="A72" i="3" s="1"/>
  <c r="G71" i="3"/>
  <c r="J71" i="3" s="1"/>
  <c r="B72" i="3" l="1"/>
  <c r="E72" i="3" s="1"/>
  <c r="F72" i="3"/>
  <c r="C73" i="3"/>
  <c r="D73" i="3" l="1"/>
  <c r="A73" i="3" s="1"/>
  <c r="G72" i="3"/>
  <c r="J72" i="3" s="1"/>
  <c r="F73" i="3" l="1"/>
  <c r="B73" i="3"/>
  <c r="E73" i="3" s="1"/>
  <c r="C74" i="3"/>
  <c r="G73" i="3" l="1"/>
  <c r="J73" i="3" s="1"/>
  <c r="D74" i="3"/>
  <c r="A74" i="3" s="1"/>
  <c r="B74" i="3" l="1"/>
  <c r="E74" i="3" s="1"/>
  <c r="F74" i="3"/>
  <c r="C75" i="3"/>
  <c r="D75" i="3" l="1"/>
  <c r="A75" i="3" s="1"/>
  <c r="G74" i="3"/>
  <c r="J74" i="3" s="1"/>
  <c r="C76" i="3" l="1"/>
  <c r="F75" i="3"/>
  <c r="B75" i="3"/>
  <c r="E75" i="3" s="1"/>
  <c r="G75" i="3" l="1"/>
  <c r="J75" i="3" s="1"/>
  <c r="D76" i="3"/>
  <c r="A76" i="3" s="1"/>
  <c r="C77" i="3" l="1"/>
  <c r="B76" i="3"/>
  <c r="E76" i="3" s="1"/>
  <c r="F76" i="3"/>
  <c r="G76" i="3" l="1"/>
  <c r="J76" i="3" s="1"/>
  <c r="D77" i="3"/>
  <c r="A77" i="3" s="1"/>
  <c r="F77" i="3" l="1"/>
  <c r="C78" i="3"/>
  <c r="B77" i="3"/>
  <c r="E77" i="3" s="1"/>
  <c r="G77" i="3" l="1"/>
  <c r="J77" i="3" s="1"/>
  <c r="D78" i="3"/>
  <c r="A78" i="3" s="1"/>
  <c r="B78" i="3" l="1"/>
  <c r="E78" i="3" s="1"/>
  <c r="F78" i="3"/>
  <c r="C79" i="3"/>
  <c r="D79" i="3" l="1"/>
  <c r="A79" i="3" s="1"/>
  <c r="G78" i="3"/>
  <c r="J78" i="3" s="1"/>
  <c r="F79" i="3" l="1"/>
  <c r="C80" i="3"/>
  <c r="B79" i="3"/>
  <c r="E79" i="3" s="1"/>
  <c r="G79" i="3" l="1"/>
  <c r="J79" i="3" s="1"/>
  <c r="D80" i="3"/>
  <c r="A80" i="3" s="1"/>
  <c r="F80" i="3" l="1"/>
  <c r="C81" i="3"/>
  <c r="B80" i="3"/>
  <c r="E80" i="3" s="1"/>
  <c r="G80" i="3" l="1"/>
  <c r="J80" i="3" s="1"/>
  <c r="D81" i="3"/>
  <c r="A81" i="3" s="1"/>
  <c r="F81" i="3" l="1"/>
  <c r="B81" i="3"/>
  <c r="E81" i="3" s="1"/>
  <c r="C82" i="3"/>
  <c r="G81" i="3" l="1"/>
  <c r="J81" i="3" s="1"/>
  <c r="D82" i="3"/>
  <c r="A82" i="3" s="1"/>
  <c r="C83" i="3" l="1"/>
  <c r="B82" i="3"/>
  <c r="E82" i="3" s="1"/>
  <c r="F82" i="3"/>
  <c r="G82" i="3" l="1"/>
  <c r="J82" i="3" s="1"/>
  <c r="D83" i="3"/>
  <c r="A83" i="3" s="1"/>
  <c r="F83" i="3" l="1"/>
  <c r="C84" i="3"/>
  <c r="B83" i="3"/>
  <c r="E83" i="3" s="1"/>
  <c r="G83" i="3" l="1"/>
  <c r="J83" i="3" s="1"/>
  <c r="D84" i="3"/>
  <c r="A84" i="3" s="1"/>
  <c r="F84" i="3" l="1"/>
  <c r="B84" i="3"/>
  <c r="E84" i="3" s="1"/>
  <c r="C85" i="3"/>
  <c r="G84" i="3" l="1"/>
  <c r="J84" i="3" s="1"/>
  <c r="D85" i="3"/>
  <c r="A85" i="3" s="1"/>
  <c r="B85" i="3" l="1"/>
  <c r="E85" i="3" s="1"/>
  <c r="C86" i="3"/>
  <c r="F85" i="3"/>
  <c r="D86" i="3" l="1"/>
  <c r="A86" i="3" s="1"/>
  <c r="G85" i="3"/>
  <c r="J85" i="3" s="1"/>
  <c r="B86" i="3" l="1"/>
  <c r="E86" i="3" s="1"/>
  <c r="C87" i="3"/>
  <c r="F86" i="3"/>
  <c r="D87" i="3" l="1"/>
  <c r="A87" i="3" s="1"/>
  <c r="G86" i="3"/>
  <c r="J86" i="3" s="1"/>
  <c r="B87" i="3" l="1"/>
  <c r="E87" i="3" s="1"/>
  <c r="F87" i="3"/>
  <c r="C88" i="3"/>
  <c r="D88" i="3" l="1"/>
  <c r="A88" i="3" s="1"/>
  <c r="G87" i="3"/>
  <c r="J87" i="3" s="1"/>
  <c r="F88" i="3" l="1"/>
  <c r="B88" i="3"/>
  <c r="E88" i="3" s="1"/>
  <c r="C89" i="3"/>
  <c r="G88" i="3" l="1"/>
  <c r="J88" i="3" s="1"/>
  <c r="D89" i="3"/>
  <c r="A89" i="3" s="1"/>
  <c r="F89" i="3" l="1"/>
  <c r="C90" i="3"/>
  <c r="B89" i="3"/>
  <c r="E89" i="3" s="1"/>
  <c r="G89" i="3" l="1"/>
  <c r="J89" i="3" s="1"/>
  <c r="D90" i="3"/>
  <c r="A90" i="3" s="1"/>
  <c r="F90" i="3" l="1"/>
  <c r="C91" i="3"/>
  <c r="B90" i="3"/>
  <c r="E90" i="3" s="1"/>
  <c r="G90" i="3" l="1"/>
  <c r="J90" i="3" s="1"/>
  <c r="D91" i="3"/>
  <c r="A91" i="3" s="1"/>
  <c r="C92" i="3" l="1"/>
  <c r="B91" i="3"/>
  <c r="E91" i="3" s="1"/>
  <c r="F91" i="3"/>
  <c r="G91" i="3" l="1"/>
  <c r="J91" i="3" s="1"/>
  <c r="D92" i="3"/>
  <c r="F92" i="3" l="1"/>
  <c r="B92" i="3"/>
  <c r="C93" i="3"/>
  <c r="A92" i="3"/>
  <c r="D93" i="3" l="1"/>
  <c r="A93" i="3" s="1"/>
  <c r="E92" i="3"/>
  <c r="G92" i="3" s="1"/>
  <c r="J92" i="3" s="1"/>
  <c r="B93" i="3" l="1"/>
  <c r="E93" i="3" s="1"/>
  <c r="F93" i="3"/>
  <c r="C94" i="3"/>
  <c r="G93" i="3" l="1"/>
  <c r="J93" i="3" s="1"/>
  <c r="D94" i="3"/>
  <c r="A94" i="3" s="1"/>
  <c r="F94" i="3" l="1"/>
  <c r="B94" i="3"/>
  <c r="E94" i="3" s="1"/>
  <c r="C95" i="3"/>
  <c r="G94" i="3" l="1"/>
  <c r="J94" i="3" s="1"/>
  <c r="D95" i="3"/>
  <c r="A95" i="3" s="1"/>
  <c r="B95" i="3" l="1"/>
  <c r="E95" i="3" s="1"/>
  <c r="F95" i="3"/>
  <c r="C96" i="3"/>
  <c r="D96" i="3" l="1"/>
  <c r="A96" i="3" s="1"/>
  <c r="G95" i="3"/>
  <c r="J95" i="3" s="1"/>
  <c r="C97" i="3" l="1"/>
  <c r="B96" i="3"/>
  <c r="E96" i="3" s="1"/>
  <c r="F96" i="3"/>
  <c r="G96" i="3" l="1"/>
  <c r="J96" i="3" s="1"/>
  <c r="D97" i="3"/>
  <c r="A97" i="3" s="1"/>
  <c r="B97" i="3" l="1"/>
  <c r="E97" i="3" s="1"/>
  <c r="F97" i="3"/>
  <c r="C98" i="3"/>
  <c r="G97" i="3" l="1"/>
  <c r="J97" i="3" s="1"/>
  <c r="D98" i="3"/>
  <c r="A98" i="3" s="1"/>
  <c r="F98" i="3" l="1"/>
  <c r="B98" i="3"/>
  <c r="E98" i="3" s="1"/>
  <c r="C99" i="3"/>
  <c r="G98" i="3" l="1"/>
  <c r="J98" i="3" s="1"/>
  <c r="D99" i="3"/>
  <c r="A99" i="3" s="1"/>
  <c r="B99" i="3" l="1"/>
  <c r="E99" i="3" s="1"/>
  <c r="F99" i="3"/>
  <c r="C100" i="3"/>
  <c r="G99" i="3" l="1"/>
  <c r="J99" i="3" s="1"/>
  <c r="D100" i="3"/>
  <c r="A100" i="3" s="1"/>
  <c r="C101" i="3" l="1"/>
  <c r="F100" i="3"/>
  <c r="B100" i="3"/>
  <c r="E100" i="3" s="1"/>
  <c r="G100" i="3" l="1"/>
  <c r="J100" i="3" s="1"/>
  <c r="D101" i="3"/>
  <c r="A101" i="3" s="1"/>
  <c r="F101" i="3" l="1"/>
  <c r="B101" i="3"/>
  <c r="E101" i="3" s="1"/>
  <c r="G101" i="3" l="1"/>
  <c r="J101" i="3" s="1"/>
  <c r="B2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tc={F2943E0F-CCFD-42D3-B672-93DB32DFFD60}</author>
  </authors>
  <commentList>
    <comment ref="H2" authorId="0" shapeId="0" xr:uid="{F2943E0F-CCFD-42D3-B672-93DB32DFFD60}">
      <text>
        <t>[Threaded comment]
Your version of Excel allows you to read this threaded comment; however, any edits to it will get removed if the file is opened in a newer version of Excel. Learn more: https://go.microsoft.com/fwlink/?linkid=870924
Comment:
    Insurance companies AAA  Tier II/Subordinate bond is acceptabel)</t>
      </text>
    </comment>
  </commentList>
</comments>
</file>

<file path=xl/sharedStrings.xml><?xml version="1.0" encoding="utf-8"?>
<sst xmlns="http://schemas.openxmlformats.org/spreadsheetml/2006/main" count="534" uniqueCount="214">
  <si>
    <t>Start</t>
  </si>
  <si>
    <t>End</t>
  </si>
  <si>
    <t>Actual /actual</t>
  </si>
  <si>
    <t>No. of Days  in period</t>
  </si>
  <si>
    <t xml:space="preserve">No. of Days in calendar year </t>
  </si>
  <si>
    <t>Calendar year start</t>
  </si>
  <si>
    <t>Calendar year End</t>
  </si>
  <si>
    <t>Core SGF Contribution</t>
  </si>
  <si>
    <t>Core SGF charge</t>
  </si>
  <si>
    <t xml:space="preserve">Issuance Amiunt in Crore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</si>
  <si>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</si>
  <si>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</si>
  <si>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</si>
  <si>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</si>
  <si>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</si>
  <si>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</si>
  <si>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</si>
  <si>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</si>
  <si>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ISSUER Core SGF Payable Calculator</t>
  </si>
  <si>
    <t>Issuance Amount in Rs. Crore</t>
  </si>
  <si>
    <t>NOTE: Please enter data only in the boxes highlighted in Green.</t>
  </si>
  <si>
    <t>Core SGF Payable Amount in Rs.</t>
  </si>
  <si>
    <t xml:space="preserve"> </t>
  </si>
  <si>
    <t>Column9</t>
  </si>
  <si>
    <t>Column10</t>
  </si>
  <si>
    <t>AADHAR HOUSING FINANCE LIMITED</t>
  </si>
  <si>
    <t>ADITYA BIRLA CAPITAL LIMITED</t>
  </si>
  <si>
    <t>ADITYA BIRLA HOUSING FINANCE LIMITED</t>
  </si>
  <si>
    <t>ADITYA BIRLA MONEY LIMITED</t>
  </si>
  <si>
    <t>ADITYA BIRLA SUN LIFE INSURANCE COMPANY LIMITED</t>
  </si>
  <si>
    <t>ALEMBIC PHARMACEUTICALS LIMITED</t>
  </si>
  <si>
    <t>APOLLO TYRES LIMITED</t>
  </si>
  <si>
    <t>AU SMALL FINANCE BANK LIMITED</t>
  </si>
  <si>
    <t>AVENUE SUPERMARTS LIMITED</t>
  </si>
  <si>
    <t>AXIS BANK LIMITED</t>
  </si>
  <si>
    <t>AXIS FINANCE LIMITED</t>
  </si>
  <si>
    <t>BAJAJ FINANCE LIMITED</t>
  </si>
  <si>
    <t>BAJAJ HOUSING FINANCE LIMITED</t>
  </si>
  <si>
    <t>BALKRISHNA INDUSTRIES LIMITED</t>
  </si>
  <si>
    <t>BANK OF BARODA</t>
  </si>
  <si>
    <t>BANK OF INDIA</t>
  </si>
  <si>
    <t>BANK OF MAHARASHTRA</t>
  </si>
  <si>
    <t>BHARAT PETROLEUM CORPORATION LIMITED</t>
  </si>
  <si>
    <t>BLUE STAR LIMITED</t>
  </si>
  <si>
    <t>BRITANNIA INDUSTRIES LIMITED</t>
  </si>
  <si>
    <t>CAN FIN HOMES LIMITED</t>
  </si>
  <si>
    <t>CANARA BANK</t>
  </si>
  <si>
    <t>CEAT LIMITED</t>
  </si>
  <si>
    <t>CHOLAMANDALAM INVESTMENT AND FINANCE COMPANY LIMITED</t>
  </si>
  <si>
    <t>COCHIN SHIPYARD LIMITED</t>
  </si>
  <si>
    <t>COROMANDEL INTERNATIONAL LIMITED</t>
  </si>
  <si>
    <t>CROMPTON GREAVES CONSUMER ELECTRICALS LIMITED</t>
  </si>
  <si>
    <t>DABUR INDIA LIMITED</t>
  </si>
  <si>
    <t>EMBASSY OFFICE PARKS REIT</t>
  </si>
  <si>
    <t>EPL LIMITED</t>
  </si>
  <si>
    <t>EXPORT IMPORT BANK OF INDIA</t>
  </si>
  <si>
    <t>FOOD CORPORATION OF INDIA</t>
  </si>
  <si>
    <t>G R INFRAPROJECTS LIMITED</t>
  </si>
  <si>
    <t>GODREJ PROPERTIES LIMITED</t>
  </si>
  <si>
    <t>GRASIM INDUSTRIES LIMITED</t>
  </si>
  <si>
    <t>GUJARAT FLUOROCHEMICALS LIMITED</t>
  </si>
  <si>
    <t>HDB FINANCIAL SERVICES LIMITED</t>
  </si>
  <si>
    <t>HDFC BANK LIMITED</t>
  </si>
  <si>
    <t>HDFC ERGO GENERAL INSURANCE COMPANY LIMITED</t>
  </si>
  <si>
    <t>HDFC LIFE INSURANCE COMPANY LIMITED</t>
  </si>
  <si>
    <t>HINDUSTAN ZINC LIMITED</t>
  </si>
  <si>
    <t>ICICI BANK LIMITED</t>
  </si>
  <si>
    <t>ICICI HOME FINANCE COMPANY LIMITED</t>
  </si>
  <si>
    <t>ICICI PRUDENTIAL LIFE INSURANCE COMPANY LIMITED</t>
  </si>
  <si>
    <t>ICICI SECURITIES LIMITED</t>
  </si>
  <si>
    <t>ICICI SECURITIES PRIMARY DEALERSHIP LIMITED</t>
  </si>
  <si>
    <t>IDFC FIRST BANK LIMITED</t>
  </si>
  <si>
    <t>INDIA INFRASTRUCTURE FINANCE COMPANY LIMITED</t>
  </si>
  <si>
    <t>INDIAN BANK</t>
  </si>
  <si>
    <t>INDIAN OIL CORPORATION LIMITED</t>
  </si>
  <si>
    <t>INDIAN RAILWAY FINANCE CORPORATION LIMITED</t>
  </si>
  <si>
    <t>INDIAN RENEWABLE ENERGY DEVELOPMENT AGENCY LIMITED</t>
  </si>
  <si>
    <t>INDUS TOWERS LIMITED</t>
  </si>
  <si>
    <t>INDUSIND BANK LIMITED</t>
  </si>
  <si>
    <t>JAGRAN PRAKASHAN LIMITED</t>
  </si>
  <si>
    <t>JAMNAGAR UTILITIES &amp; POWER PRIVATE LIMITED</t>
  </si>
  <si>
    <t>JSW ENERGY LIMITED</t>
  </si>
  <si>
    <t>JSW STEEL LIMITED</t>
  </si>
  <si>
    <t>KALPATARU PROJECTS INTERNATIONAL LIMITED</t>
  </si>
  <si>
    <t>KIRLOSKAR FERROUS INDUSTRIES LIMITED</t>
  </si>
  <si>
    <t>KOTAK INFRASTRUCTURE DEBT FUND LIMITED</t>
  </si>
  <si>
    <t>KOTAK MAHINDRA BANK LIMITED</t>
  </si>
  <si>
    <t>KOTAK MAHINDRA INVESTMENTS LIMITED</t>
  </si>
  <si>
    <t>KOTAK MAHINDRA PRIME LIMITED</t>
  </si>
  <si>
    <t>L&amp;T FINANCE LIMITED</t>
  </si>
  <si>
    <t>LIC HOUSING FINANCE LIMITED</t>
  </si>
  <si>
    <t>MANAPPURAM FINANCE LIMITED</t>
  </si>
  <si>
    <t>MINDSPACE BUSINESS PARKS REIT</t>
  </si>
  <si>
    <t>MRF LIMITED</t>
  </si>
  <si>
    <t>MUTHOOT FINANCE LIMITED</t>
  </si>
  <si>
    <t>NATIONAL BANK FOR AGRICULTURE AND RURAL DEVELOPMENT</t>
  </si>
  <si>
    <t>NATIONAL BANK FOR FINANCING INFRASTRUCTURE AND DEVELOPMENT</t>
  </si>
  <si>
    <t>NATIONAL HIGHWAYS AUTHORITY OF INDIA</t>
  </si>
  <si>
    <t>NATIONAL HIGHWAYS INFRA TRUST</t>
  </si>
  <si>
    <t>NATIONAL HOUSING BANK</t>
  </si>
  <si>
    <t>NHPC LIMITED</t>
  </si>
  <si>
    <t>NLC INDIA LIMITED</t>
  </si>
  <si>
    <t>NTPC LIMITED</t>
  </si>
  <si>
    <t>NUCLEAR POWER CORPORATION OF INDIA LIMITED</t>
  </si>
  <si>
    <t>OBEROI REALTY LIMITED</t>
  </si>
  <si>
    <t>PNB HOUSING FINANCE LIMITED</t>
  </si>
  <si>
    <t>POWER GRID CORPORATION OF INDIA LIMITED</t>
  </si>
  <si>
    <t>PUNJAB NATIONAL BANK</t>
  </si>
  <si>
    <t>REC LIMITED</t>
  </si>
  <si>
    <t>RELIANCE INDUSTRIES LIMITED</t>
  </si>
  <si>
    <t>RELIANCE JIO INFOCOMM LIMITED</t>
  </si>
  <si>
    <t>SAMVARDHANA MOTHERSON INTERNATIONAL LIMITED</t>
  </si>
  <si>
    <t>SBI CARDS AND PAYMENT SERVICES LIMITED</t>
  </si>
  <si>
    <t>SBI GENERAL INSURANCE COMPANY LIMITED</t>
  </si>
  <si>
    <t>SHREE CEMENT LIMITED</t>
  </si>
  <si>
    <t>SHRIRAM FINANCE LIMITED</t>
  </si>
  <si>
    <t>SJVN LIMITED</t>
  </si>
  <si>
    <t>SMALL INDUSTRIES DEVELOPMENT BANK OF INDIA</t>
  </si>
  <si>
    <t>SRF LIMITED</t>
  </si>
  <si>
    <t>STATE BANK OF INDIA</t>
  </si>
  <si>
    <t>STEEL AUTHORITY OF INDIA LIMITED</t>
  </si>
  <si>
    <t>SUNDARAM FINANCE LIMITED</t>
  </si>
  <si>
    <t>SUNDARAM HOME FINANCE LIMITED</t>
  </si>
  <si>
    <t>TATA AIG GENERAL INSURANCE COMPANY LIMITED</t>
  </si>
  <si>
    <t>TATA CAPITAL HOUSING FINANCE LIMITED</t>
  </si>
  <si>
    <t>TATA CAPITAL LIMITED</t>
  </si>
  <si>
    <t>TATA COMMUNICATIONS LIMITED</t>
  </si>
  <si>
    <t>TATA CONSUMER PRODUCTS LIMITED</t>
  </si>
  <si>
    <t>TATA STEEL LIMITED</t>
  </si>
  <si>
    <t>THE FEDERAL BANK LIMITED</t>
  </si>
  <si>
    <t>THE GREAT EASTERN SHIPPING COMPANY LIMITED</t>
  </si>
  <si>
    <t>THE RAMCO CEMENTS LIMITED</t>
  </si>
  <si>
    <t>THE TATA POWER COMPANY LIMITED</t>
  </si>
  <si>
    <t>TITAN COMPANY LIMITED</t>
  </si>
  <si>
    <t>TORRENT PHARMACEUTICALS LIMITED</t>
  </si>
  <si>
    <t>TORRENT POWER LIMITED</t>
  </si>
  <si>
    <t>TRENT LIMITED</t>
  </si>
  <si>
    <t>TVS MOTOR COMPANY LIMITED</t>
  </si>
  <si>
    <t>ULTRATECH CEMENT LIMITED</t>
  </si>
  <si>
    <t>UNION BANK OF INDIA</t>
  </si>
  <si>
    <t>INDIGRID INFRASTRUCTURE TRUST</t>
  </si>
  <si>
    <t>Sr. no</t>
  </si>
  <si>
    <t>Issuer name</t>
  </si>
  <si>
    <t>Eligible Issuer</t>
  </si>
  <si>
    <t>Senior</t>
  </si>
  <si>
    <t>Secured</t>
  </si>
  <si>
    <t>AAA</t>
  </si>
  <si>
    <t>Rating</t>
  </si>
  <si>
    <t>AA</t>
  </si>
  <si>
    <t>AA+</t>
  </si>
  <si>
    <t>SECTOR</t>
  </si>
  <si>
    <t>CORP</t>
  </si>
  <si>
    <t>Yes</t>
  </si>
  <si>
    <t>No</t>
  </si>
  <si>
    <t>Subordiante Tier 2</t>
  </si>
  <si>
    <t>MLD/FRB</t>
  </si>
  <si>
    <t>ISIN</t>
  </si>
  <si>
    <t>Eligible /Ineligible</t>
  </si>
  <si>
    <t>Fixed/Floating</t>
  </si>
  <si>
    <t>Tier 1</t>
  </si>
  <si>
    <t>Fixed</t>
  </si>
  <si>
    <t>Floating</t>
  </si>
  <si>
    <t>Face value</t>
  </si>
  <si>
    <t>FRB</t>
  </si>
  <si>
    <t>MLD</t>
  </si>
  <si>
    <t>Issuer Long Term Credit Rating</t>
  </si>
  <si>
    <t>INE000000000</t>
  </si>
  <si>
    <t>Senior/Tier 2</t>
  </si>
  <si>
    <t>Quantity</t>
  </si>
  <si>
    <t xml:space="preserve">Issue (Allotment) Date </t>
  </si>
  <si>
    <t>Maturity Date</t>
  </si>
  <si>
    <t>ANZEN INDIA ENERGY YIELD PLUS TRUST</t>
  </si>
  <si>
    <t>ASHOK LEYLAND LIMITED</t>
  </si>
  <si>
    <t>CHENNAI PETROLEUM CORPORATION LIMITED</t>
  </si>
  <si>
    <t>INDIA INFRADEBT LIMITED</t>
  </si>
  <si>
    <t>JIO CREDIT LIMITED</t>
  </si>
  <si>
    <t>JOHN DEERE FINANCIAL INDIA PRIVATE LIMITED</t>
  </si>
  <si>
    <t>NIIF INFRASTRUCTURE FINANCE LIMITED</t>
  </si>
  <si>
    <t>NOMURA FIXED INCOME SECURITIES LIMITED</t>
  </si>
  <si>
    <t>SBI GLOBAL FACTORS LIMITED</t>
  </si>
  <si>
    <t>SMFG INDIA CREDIT COMPANY LIMITED</t>
  </si>
  <si>
    <t>SMFG INDIA HOME FINANCE COMPANY LIMITED</t>
  </si>
  <si>
    <t>STANDARD CHARTERED CAPITAL LIMITED</t>
  </si>
  <si>
    <t>TATA POWER RENEWABLE ENERGY LIMITED</t>
  </si>
  <si>
    <t>SOLAR ENERGY CORPORATION OF INDIA LIMITED</t>
  </si>
  <si>
    <t>RASHTRIYA CHEMICALS AND FERTILIZERS LIMITED</t>
  </si>
  <si>
    <t>GAIL INDIA LIMITED</t>
  </si>
  <si>
    <t>NORTH EASTERN ELECTRIC POWER CORPORATION LIMITED</t>
  </si>
  <si>
    <t>OIL AND NATURAL GAS CORPORATION LIMITED</t>
  </si>
  <si>
    <t>POWER FINANCE CORPORATION LIMITED</t>
  </si>
  <si>
    <t>BHARAT FORGE LIMITED</t>
  </si>
  <si>
    <t>CITICORP FINANCE (INDIA) LIMITED</t>
  </si>
  <si>
    <t>HOUSING AND URBAN DEVELOPMENT CORPORATION LIMITED</t>
  </si>
  <si>
    <t>J.K.CEMENT LIMITED</t>
  </si>
  <si>
    <t>LARSEN AND TOUBRO LIMITED</t>
  </si>
  <si>
    <t>MAHINDRA AND MAHINDRA FINANCIAL SERVICES LIMITED</t>
  </si>
  <si>
    <t>MAHINDRA AND MAHINDRA LIMITED</t>
  </si>
  <si>
    <t>THDC INDIA LIMITED</t>
  </si>
  <si>
    <t>NUMALIGARH REFINERY LIMITED</t>
  </si>
  <si>
    <t>NBHFC</t>
  </si>
  <si>
    <t>PSBFI</t>
  </si>
  <si>
    <t>AAVAS FINANCIERS LIMITED</t>
  </si>
  <si>
    <t>ADANI ENERGY SOLUTIONS LIMITED</t>
  </si>
  <si>
    <t>MANGALORE REFINERY &amp; PETROCHEMICALS LIMITED</t>
  </si>
  <si>
    <t>NARAYANA HRUDAYALAYA LIMITED</t>
  </si>
  <si>
    <t>NOMURA CAPITAL (INDIA) PVT LIMITED</t>
  </si>
  <si>
    <t>TATA CHEMICALS LIMITED</t>
  </si>
  <si>
    <t>TOYOTA FINANCIAL SERVICES INDIA LIMITED</t>
  </si>
  <si>
    <t>UNO MINDA LIMITED</t>
  </si>
  <si>
    <t>GIC HOUSING FINANCE LIMITED</t>
  </si>
  <si>
    <t>ICICI LOMBARD GENERAL INSURANCE COMPANY LIMITED</t>
  </si>
  <si>
    <t>SIKKA PORTS &amp; TERMINALS LIMITED</t>
  </si>
  <si>
    <t>TATA INVESTMENT CORPORATION LIMITED</t>
  </si>
  <si>
    <t xml:space="preserve">Subordinate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</si>
</sst>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00000"/>
    <numFmt numFmtId="165" formatCode="0.0000"/>
    <numFmt numFmtId="166" formatCode="0.00000000"/>
    <numFmt numFmtId="167" formatCode="dd/mmm/yyyy"/>
    <numFmt numFmtId="168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pto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FE1A3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166" fontId="0" fillId="0" borderId="0" xfId="0" applyNumberFormat="1"/>
    <xf numFmtId="167" fontId="0" fillId="2" borderId="1" xfId="0" applyNumberFormat="1" applyFill="1" applyBorder="1"/>
    <xf numFmtId="168" fontId="0" fillId="0" borderId="0" xfId="0" applyNumberFormat="1"/>
    <xf numFmtId="43" fontId="4" fillId="0" borderId="0" xfId="1" applyFont="1"/>
    <xf numFmtId="3" fontId="0" fillId="0" borderId="0" xfId="0" applyNumberFormat="1"/>
    <xf numFmtId="0" fontId="0" fillId="0" borderId="2" xfId="0" applyBorder="1"/>
    <xf numFmtId="0" fontId="5" fillId="0" borderId="0" xfId="0" applyFont="1" applyProtection="1">
      <protection hidden="1"/>
    </xf>
    <xf numFmtId="168" fontId="0" fillId="0" borderId="1" xfId="1" applyNumberFormat="1" applyFont="1" applyBorder="1" applyProtection="1">
      <protection hidden="1"/>
    </xf>
    <xf numFmtId="0" fontId="6" fillId="0" borderId="0" xfId="0" applyFont="1" applyProtection="1">
      <protection hidden="1"/>
    </xf>
    <xf numFmtId="167" fontId="0" fillId="4" borderId="1" xfId="0" applyNumberFormat="1" applyFill="1" applyBorder="1"/>
    <xf numFmtId="1" fontId="0" fillId="4" borderId="1" xfId="0" applyNumberFormat="1" applyFill="1" applyBorder="1"/>
    <xf numFmtId="167" fontId="0" fillId="5" borderId="1" xfId="0" applyNumberFormat="1" applyFill="1" applyBorder="1"/>
    <xf numFmtId="0" fontId="3" fillId="0" borderId="1" xfId="0" applyFont="1" applyBorder="1"/>
    <xf numFmtId="43" fontId="3" fillId="3" borderId="1" xfId="1" applyFont="1" applyFill="1" applyBorder="1" applyAlignment="1" applyProtection="1">
      <alignment horizontal="right" vertical="center"/>
      <protection hidden="1"/>
    </xf>
    <xf numFmtId="0" fontId="1" fillId="0" borderId="3" xfId="0" applyFont="1" applyBorder="1"/>
    <xf numFmtId="0" fontId="1" fillId="0" borderId="1" xfId="0" applyFont="1" applyBorder="1" applyAlignment="1">
      <alignment horizontal="left" wrapText="1"/>
    </xf>
    <xf numFmtId="0" fontId="0" fillId="4" borderId="1" xfId="0" applyFill="1" applyBorder="1" applyAlignment="1">
      <alignment horizontal="center"/>
    </xf>
  </cellXfs>
  <cellStyles count="3">
    <cellStyle name="Comma" xfId="1" builtinId="3"/>
    <cellStyle name="Normal" xfId="0" builtinId="0"/>
    <cellStyle name="Normal 3" xfId="2" xr:uid="{1391E86A-9A53-47D5-B35F-74B822F9D113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rgb="FFFF0000"/>
        </patternFill>
      </fill>
    </dxf>
    <dxf>
      <numFmt numFmtId="165" formatCode="0.0000"/>
    </dxf>
    <dxf>
      <numFmt numFmtId="164" formatCode="0.000000"/>
    </dxf>
    <dxf>
      <numFmt numFmtId="2" formatCode="0.00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colors>
    <mruColors>
      <color rgb="FFAFE1A3"/>
      <color rgb="FF90D680"/>
      <color rgb="FF12B2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eepak Upadhyay" id="{B3553081-8FB8-4C81-80FE-58EDA64FE05B}" userId="S::deepaku@arclindia.com::46ecfb78-0a7e-4113-9ce8-25148c97f87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E1CC4F-1AC0-4693-82AC-65E036814941}" name="Table1" displayName="Table1" ref="A24:J101" totalsRowShown="0">
  <autoFilter ref="A24:J101" xr:uid="{3CE1CC4F-1AC0-4693-82AC-65E036814941}"/>
  <tableColumns count="10">
    <tableColumn id="1" xr3:uid="{5807F3A9-49B5-4041-9260-0D50838BB2DA}" name="Column1" dataDxfId="17"/>
    <tableColumn id="2" xr3:uid="{4F2CF3AF-EEB1-45CA-A8F9-2E9F8DED5C67}" name="Column2" dataDxfId="16">
      <calculatedColumnFormula>IF($B$18&lt;=D25,$B$18-1,D25)</calculatedColumnFormula>
    </tableColumn>
    <tableColumn id="3" xr3:uid="{73EB3E2E-212A-4F8A-9C7B-0B2FBA73F151}" name="Column3" dataDxfId="15">
      <calculatedColumnFormula>D24+1</calculatedColumnFormula>
    </tableColumn>
    <tableColumn id="4" xr3:uid="{FA67AD8B-F012-473E-A5E2-4627C34B3163}" name="Column4" dataDxfId="14">
      <calculatedColumnFormula>DATE(YEAR(C25)+1,1,1)-1</calculatedColumnFormula>
    </tableColumn>
    <tableColumn id="5" xr3:uid="{3EC4E07D-8690-43F0-9E88-0012BEBE89C3}" name="Column5">
      <calculatedColumnFormula>IF(B25-A25+1 &lt; 0,0,B25-A25+1)</calculatedColumnFormula>
    </tableColumn>
    <tableColumn id="6" xr3:uid="{1F720515-59A6-419C-919A-64BE13C68179}" name="Column6">
      <calculatedColumnFormula>D25-C25+1</calculatedColumnFormula>
    </tableColumn>
    <tableColumn id="7" xr3:uid="{854682F5-89BA-4FD8-A193-8256F9B5AC18}" name="Column7" dataDxfId="13">
      <calculatedColumnFormula>E25/F25</calculatedColumnFormula>
    </tableColumn>
    <tableColumn id="8" xr3:uid="{11E94CDF-D7A1-4201-BC5B-4E316BEF59C1}" name="Column8" dataDxfId="12"/>
    <tableColumn id="9" xr3:uid="{33A47986-FCF2-4EFB-A0A4-E23347247979}" name="Column9">
      <calculatedColumnFormula>$B$21</calculatedColumnFormula>
    </tableColumn>
    <tableColumn id="10" xr3:uid="{DC0358C1-A5FE-4552-9E67-2DBD66A18EF8}" name="Column10" dataDxfId="11">
      <calculatedColumnFormula>I25*H25*G25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6-05-07T06:54:28.35" personId="{B3553081-8FB8-4C81-80FE-58EDA64FE05B}" id="{F2943E0F-CCFD-42D3-B672-93DB32DFFD60}">
    <text>Insurance companies AAA  Tier II/Subordinate bond is acceptabel)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2329-BC5B-4DF2-B8E9-6596FD2486A5}">
  <sheetPr codeName="Sheet1"/>
  <dimension ref="A1:J102"/>
  <sheetViews>
    <sheetView tabSelected="1" workbookViewId="0">
      <selection activeCell="D7" sqref="D7"/>
    </sheetView>
  </sheetViews>
  <sheetFormatPr defaultRowHeight="14.4" x14ac:dyDescent="0.3"/>
  <cols>
    <col min="1" max="1" width="35.6640625" bestFit="1" customWidth="1"/>
    <col min="2" max="2" width="45.88671875" customWidth="1"/>
    <col min="3" max="3" width="26" customWidth="1"/>
    <col min="4" max="4" width="21.6640625" bestFit="1" customWidth="1"/>
    <col min="5" max="5" width="20.109375" bestFit="1" customWidth="1"/>
    <col min="6" max="6" width="28.88671875" bestFit="1" customWidth="1"/>
    <col min="7" max="7" width="18" customWidth="1"/>
    <col min="8" max="8" width="15.33203125" customWidth="1"/>
    <col min="9" max="9" width="21.5546875" customWidth="1"/>
    <col min="10" max="10" width="20.88671875" bestFit="1" customWidth="1"/>
  </cols>
  <sheetData>
    <row r="1" spans="1:3" x14ac:dyDescent="0.3">
      <c r="A1" s="24" t="s">
        <v>18</v>
      </c>
      <c r="B1" s="24"/>
      <c r="C1" s="24"/>
    </row>
    <row r="2" spans="1:3" x14ac:dyDescent="0.3">
      <c r="A2" s="23" t="s">
        <v>20</v>
      </c>
      <c r="B2" s="23"/>
      <c r="C2" s="23"/>
    </row>
    <row r="3" spans="1:3" x14ac:dyDescent="0.3">
      <c r="A3" s="23"/>
      <c r="B3" s="23"/>
      <c r="C3" s="23"/>
    </row>
    <row r="4" spans="1:3" x14ac:dyDescent="0.3">
      <c r="A4" s="23"/>
      <c r="B4" s="23"/>
      <c r="C4" s="23"/>
    </row>
    <row r="5" spans="1:3" x14ac:dyDescent="0.3">
      <c r="A5" s="5"/>
      <c r="B5" s="5"/>
      <c r="C5" s="5"/>
    </row>
    <row r="6" spans="1:3" x14ac:dyDescent="0.3">
      <c r="A6" s="5"/>
      <c r="B6" s="5"/>
      <c r="C6" s="5"/>
    </row>
    <row r="7" spans="1:3" x14ac:dyDescent="0.3">
      <c r="A7" s="6" t="s">
        <v>143</v>
      </c>
      <c r="B7" s="17" t="s">
        <v>25</v>
      </c>
    </row>
    <row r="8" spans="1:3" x14ac:dyDescent="0.3">
      <c r="A8" s="6" t="s">
        <v>156</v>
      </c>
      <c r="B8" s="17" t="s">
        <v>166</v>
      </c>
    </row>
    <row r="9" spans="1:3" x14ac:dyDescent="0.3">
      <c r="A9" s="6" t="s">
        <v>157</v>
      </c>
      <c r="B9" s="14" t="str">
        <f>IF(IF(B11="Yes","Yes",IF(B11=VLOOKUP(B7,'Eligible Issuer &amp; ISIN'!B:F,5,0),"Yes","No"))&amp;IF(B12="Yes","Yes",IF(B13=VLOOKUP(B7,'Eligible Issuer &amp; ISIN'!B:E,4,0),"Yes","No"))&amp;IF(B15="Fixed","Yes",IF(B16="FRB","Yes","No"))="YesYesYes","Eligible","Ineligible")</f>
        <v>Eligible</v>
      </c>
    </row>
    <row r="10" spans="1:3" x14ac:dyDescent="0.3">
      <c r="A10" s="6" t="s">
        <v>165</v>
      </c>
      <c r="B10" s="16" t="str">
        <f>IFERROR(VLOOKUP('Working Sheet'!B7,'Eligible Issuer &amp; ISIN'!$B:$D,3,0),"")</f>
        <v>AA</v>
      </c>
    </row>
    <row r="11" spans="1:3" x14ac:dyDescent="0.3">
      <c r="A11" s="6" t="s">
        <v>145</v>
      </c>
      <c r="B11" s="17" t="s">
        <v>152</v>
      </c>
    </row>
    <row r="12" spans="1:3" x14ac:dyDescent="0.3">
      <c r="A12" s="6" t="s">
        <v>144</v>
      </c>
      <c r="B12" s="17" t="s">
        <v>152</v>
      </c>
    </row>
    <row r="13" spans="1:3" x14ac:dyDescent="0.3">
      <c r="A13" s="6" t="s">
        <v>154</v>
      </c>
      <c r="B13" s="19" t="s">
        <v>152</v>
      </c>
    </row>
    <row r="14" spans="1:3" x14ac:dyDescent="0.3">
      <c r="A14" s="13" t="s">
        <v>159</v>
      </c>
      <c r="B14" s="19" t="s">
        <v>153</v>
      </c>
    </row>
    <row r="15" spans="1:3" x14ac:dyDescent="0.3">
      <c r="A15" s="6" t="s">
        <v>158</v>
      </c>
      <c r="B15" s="17" t="s">
        <v>160</v>
      </c>
    </row>
    <row r="16" spans="1:3" x14ac:dyDescent="0.3">
      <c r="A16" s="6" t="s">
        <v>155</v>
      </c>
      <c r="B16" s="9" t="s">
        <v>163</v>
      </c>
    </row>
    <row r="17" spans="1:10" x14ac:dyDescent="0.3">
      <c r="A17" s="6" t="s">
        <v>169</v>
      </c>
      <c r="B17" s="17"/>
      <c r="D17" s="4"/>
    </row>
    <row r="18" spans="1:10" x14ac:dyDescent="0.3">
      <c r="A18" s="6" t="s">
        <v>170</v>
      </c>
      <c r="B18" s="17"/>
      <c r="D18" s="4"/>
    </row>
    <row r="19" spans="1:10" x14ac:dyDescent="0.3">
      <c r="A19" s="6" t="s">
        <v>168</v>
      </c>
      <c r="B19" s="18"/>
      <c r="D19" s="4"/>
    </row>
    <row r="20" spans="1:10" x14ac:dyDescent="0.3">
      <c r="A20" s="6" t="s">
        <v>162</v>
      </c>
      <c r="B20" s="18"/>
      <c r="D20" s="4"/>
    </row>
    <row r="21" spans="1:10" x14ac:dyDescent="0.3">
      <c r="A21" s="6" t="s">
        <v>19</v>
      </c>
      <c r="B21" s="21">
        <f>IF(B9="Ineligible","0",B19*B20/10000000)</f>
        <v>0</v>
      </c>
      <c r="D21" s="11"/>
    </row>
    <row r="22" spans="1:10" x14ac:dyDescent="0.3">
      <c r="A22" s="7" t="s">
        <v>21</v>
      </c>
      <c r="B22" s="15">
        <f>ROUND(SUM(Table1[Column10])*10000000,0)</f>
        <v>0</v>
      </c>
      <c r="D22" s="12"/>
      <c r="E22" s="10"/>
    </row>
    <row r="24" spans="1:10" hidden="1" x14ac:dyDescent="0.3">
      <c r="A24" s="5" t="s">
        <v>10</v>
      </c>
      <c r="B24" s="5" t="s">
        <v>11</v>
      </c>
      <c r="C24" s="5" t="s">
        <v>12</v>
      </c>
      <c r="D24" s="5" t="s">
        <v>13</v>
      </c>
      <c r="E24" t="s">
        <v>14</v>
      </c>
      <c r="F24" t="s">
        <v>15</v>
      </c>
      <c r="G24" t="s">
        <v>16</v>
      </c>
      <c r="H24" t="s">
        <v>17</v>
      </c>
      <c r="I24" t="s">
        <v>23</v>
      </c>
      <c r="J24" t="s">
        <v>24</v>
      </c>
    </row>
    <row r="25" spans="1:10" hidden="1" x14ac:dyDescent="0.3">
      <c r="A25" t="s">
        <v>0</v>
      </c>
      <c r="B25" t="s">
        <v>1</v>
      </c>
      <c r="C25" t="s">
        <v>5</v>
      </c>
      <c r="D25" t="s">
        <v>6</v>
      </c>
      <c r="E25" t="s">
        <v>3</v>
      </c>
      <c r="F25" t="s">
        <v>4</v>
      </c>
      <c r="G25" t="s">
        <v>2</v>
      </c>
      <c r="H25" t="s">
        <v>8</v>
      </c>
      <c r="I25" t="s">
        <v>9</v>
      </c>
      <c r="J25" t="s">
        <v>7</v>
      </c>
    </row>
    <row r="26" spans="1:10" hidden="1" x14ac:dyDescent="0.3">
      <c r="A26" s="1">
        <f>B17</f>
        <v>0</v>
      </c>
      <c r="B26" s="1">
        <f>IF($B$18&lt;=D26,$B$18-1,D26)</f>
        <v>-1</v>
      </c>
      <c r="C26" s="1">
        <f>DATE(YEAR(A26),1,1)</f>
        <v>1</v>
      </c>
      <c r="D26" s="1">
        <f>DATE(YEAR(C26)+1,1,1)-1</f>
        <v>366</v>
      </c>
      <c r="E26">
        <f>IF(B26-A26+1 &lt; 0,0,B26-A26+1)</f>
        <v>0</v>
      </c>
      <c r="F26">
        <f>D26-C26+1</f>
        <v>366</v>
      </c>
      <c r="G26" s="4">
        <f>E26/F26</f>
        <v>0</v>
      </c>
      <c r="H26" s="2">
        <v>5.0000000000000002E-5</v>
      </c>
      <c r="I26">
        <f>$B$21</f>
        <v>0</v>
      </c>
      <c r="J26" s="8">
        <f>I26*H26*G26</f>
        <v>0</v>
      </c>
    </row>
    <row r="27" spans="1:10" hidden="1" x14ac:dyDescent="0.3">
      <c r="A27" s="1">
        <f>IF(AND($B$17&gt;=C27,$B$17&lt;=D27),B17,C27)</f>
        <v>367</v>
      </c>
      <c r="B27" s="1">
        <f t="shared" ref="B27:B90" si="0">IF($B$18&lt;=D27,$B$18-1,D27)</f>
        <v>-1</v>
      </c>
      <c r="C27" s="1">
        <f>D26+1</f>
        <v>367</v>
      </c>
      <c r="D27" s="1">
        <f t="shared" ref="D27:D90" si="1">DATE(YEAR(C27)+1,1,1)-1</f>
        <v>731</v>
      </c>
      <c r="E27">
        <f t="shared" ref="E27:E90" si="2">IF(B27-A27+1 &lt; 0,0,B27-A27+1)</f>
        <v>0</v>
      </c>
      <c r="F27">
        <f t="shared" ref="F27:F90" si="3">D27-C27+1</f>
        <v>365</v>
      </c>
      <c r="G27" s="4">
        <f t="shared" ref="G27:G90" si="4">E27/F27</f>
        <v>0</v>
      </c>
      <c r="H27" s="2">
        <v>5.0000000000000002E-5</v>
      </c>
      <c r="I27">
        <f t="shared" ref="I27:I90" si="5">$B$21</f>
        <v>0</v>
      </c>
      <c r="J27" s="8">
        <f t="shared" ref="J27:J90" si="6">I27*H27*G27</f>
        <v>0</v>
      </c>
    </row>
    <row r="28" spans="1:10" hidden="1" x14ac:dyDescent="0.3">
      <c r="A28" s="1">
        <f>IF(AND($B$17&gt;=C28,$B$17&lt;=D28),B18,C28)</f>
        <v>732</v>
      </c>
      <c r="B28" s="1">
        <f t="shared" si="0"/>
        <v>-1</v>
      </c>
      <c r="C28" s="1">
        <f t="shared" ref="C28:C91" si="7">D27+1</f>
        <v>732</v>
      </c>
      <c r="D28" s="1">
        <f t="shared" si="1"/>
        <v>1096</v>
      </c>
      <c r="E28">
        <f t="shared" si="2"/>
        <v>0</v>
      </c>
      <c r="F28">
        <f t="shared" si="3"/>
        <v>365</v>
      </c>
      <c r="G28" s="4">
        <f t="shared" si="4"/>
        <v>0</v>
      </c>
      <c r="H28" s="2">
        <v>5.0000000000000002E-5</v>
      </c>
      <c r="I28">
        <f t="shared" si="5"/>
        <v>0</v>
      </c>
      <c r="J28" s="8">
        <f t="shared" si="6"/>
        <v>0</v>
      </c>
    </row>
    <row r="29" spans="1:10" hidden="1" x14ac:dyDescent="0.3">
      <c r="A29" s="1">
        <f>IF(AND($B$17&gt;=C29,$B$17&lt;=D29),B21,C29)</f>
        <v>1097</v>
      </c>
      <c r="B29" s="1">
        <f t="shared" si="0"/>
        <v>-1</v>
      </c>
      <c r="C29" s="1">
        <f t="shared" si="7"/>
        <v>1097</v>
      </c>
      <c r="D29" s="1">
        <f t="shared" si="1"/>
        <v>1461</v>
      </c>
      <c r="E29">
        <f t="shared" si="2"/>
        <v>0</v>
      </c>
      <c r="F29">
        <f t="shared" si="3"/>
        <v>365</v>
      </c>
      <c r="G29" s="4">
        <f t="shared" si="4"/>
        <v>0</v>
      </c>
      <c r="H29" s="2">
        <v>5.0000000000000002E-5</v>
      </c>
      <c r="I29">
        <f t="shared" si="5"/>
        <v>0</v>
      </c>
      <c r="J29" s="8">
        <f t="shared" si="6"/>
        <v>0</v>
      </c>
    </row>
    <row r="30" spans="1:10" hidden="1" x14ac:dyDescent="0.3">
      <c r="A30" s="1">
        <f>IF(AND($B$17&gt;=C30,$B$17&lt;=D30),#REF!,C30)</f>
        <v>1462</v>
      </c>
      <c r="B30" s="1">
        <f t="shared" si="0"/>
        <v>-1</v>
      </c>
      <c r="C30" s="1">
        <f t="shared" si="7"/>
        <v>1462</v>
      </c>
      <c r="D30" s="1">
        <f t="shared" si="1"/>
        <v>1827</v>
      </c>
      <c r="E30">
        <f t="shared" si="2"/>
        <v>0</v>
      </c>
      <c r="F30">
        <f t="shared" si="3"/>
        <v>366</v>
      </c>
      <c r="G30" s="4">
        <f t="shared" si="4"/>
        <v>0</v>
      </c>
      <c r="H30" s="2">
        <v>5.0000000000000002E-5</v>
      </c>
      <c r="I30">
        <f t="shared" si="5"/>
        <v>0</v>
      </c>
      <c r="J30" s="3">
        <f t="shared" si="6"/>
        <v>0</v>
      </c>
    </row>
    <row r="31" spans="1:10" hidden="1" x14ac:dyDescent="0.3">
      <c r="A31" s="1">
        <f t="shared" ref="A31:A91" si="8">IF(AND($B$17&gt;=C31,$B$17&lt;=D31),B24,C31)</f>
        <v>1828</v>
      </c>
      <c r="B31" s="1">
        <f t="shared" si="0"/>
        <v>-1</v>
      </c>
      <c r="C31" s="1">
        <f t="shared" si="7"/>
        <v>1828</v>
      </c>
      <c r="D31" s="1">
        <f t="shared" si="1"/>
        <v>2192</v>
      </c>
      <c r="E31">
        <f t="shared" si="2"/>
        <v>0</v>
      </c>
      <c r="F31">
        <f t="shared" si="3"/>
        <v>365</v>
      </c>
      <c r="G31" s="4">
        <f t="shared" si="4"/>
        <v>0</v>
      </c>
      <c r="H31" s="2">
        <v>5.0000000000000002E-5</v>
      </c>
      <c r="I31">
        <f t="shared" si="5"/>
        <v>0</v>
      </c>
      <c r="J31" s="3">
        <f t="shared" si="6"/>
        <v>0</v>
      </c>
    </row>
    <row r="32" spans="1:10" hidden="1" x14ac:dyDescent="0.3">
      <c r="A32" s="1">
        <f t="shared" si="8"/>
        <v>2193</v>
      </c>
      <c r="B32" s="1">
        <f t="shared" si="0"/>
        <v>-1</v>
      </c>
      <c r="C32" s="1">
        <f t="shared" si="7"/>
        <v>2193</v>
      </c>
      <c r="D32" s="1">
        <f t="shared" si="1"/>
        <v>2557</v>
      </c>
      <c r="E32">
        <f t="shared" si="2"/>
        <v>0</v>
      </c>
      <c r="F32">
        <f t="shared" si="3"/>
        <v>365</v>
      </c>
      <c r="G32" s="4">
        <f t="shared" si="4"/>
        <v>0</v>
      </c>
      <c r="H32" s="2">
        <v>5.0000000000000002E-5</v>
      </c>
      <c r="I32">
        <f t="shared" si="5"/>
        <v>0</v>
      </c>
      <c r="J32" s="3">
        <f t="shared" si="6"/>
        <v>0</v>
      </c>
    </row>
    <row r="33" spans="1:10" hidden="1" x14ac:dyDescent="0.3">
      <c r="A33" s="1">
        <f t="shared" si="8"/>
        <v>2558</v>
      </c>
      <c r="B33" s="1">
        <f t="shared" si="0"/>
        <v>-1</v>
      </c>
      <c r="C33" s="1">
        <f t="shared" si="7"/>
        <v>2558</v>
      </c>
      <c r="D33" s="1">
        <f t="shared" si="1"/>
        <v>2922</v>
      </c>
      <c r="E33">
        <f t="shared" si="2"/>
        <v>0</v>
      </c>
      <c r="F33">
        <f t="shared" si="3"/>
        <v>365</v>
      </c>
      <c r="G33" s="4">
        <f t="shared" si="4"/>
        <v>0</v>
      </c>
      <c r="H33" s="2">
        <v>5.0000000000000002E-5</v>
      </c>
      <c r="I33">
        <f t="shared" si="5"/>
        <v>0</v>
      </c>
      <c r="J33" s="3">
        <f t="shared" si="6"/>
        <v>0</v>
      </c>
    </row>
    <row r="34" spans="1:10" hidden="1" x14ac:dyDescent="0.3">
      <c r="A34" s="1">
        <f t="shared" si="8"/>
        <v>2923</v>
      </c>
      <c r="B34" s="1">
        <f t="shared" si="0"/>
        <v>-1</v>
      </c>
      <c r="C34" s="1">
        <f t="shared" si="7"/>
        <v>2923</v>
      </c>
      <c r="D34" s="1">
        <f t="shared" si="1"/>
        <v>3288</v>
      </c>
      <c r="E34">
        <f t="shared" si="2"/>
        <v>0</v>
      </c>
      <c r="F34">
        <f t="shared" si="3"/>
        <v>366</v>
      </c>
      <c r="G34" s="4">
        <f t="shared" si="4"/>
        <v>0</v>
      </c>
      <c r="H34" s="2">
        <v>5.0000000000000002E-5</v>
      </c>
      <c r="I34">
        <f t="shared" si="5"/>
        <v>0</v>
      </c>
      <c r="J34" s="3">
        <f t="shared" si="6"/>
        <v>0</v>
      </c>
    </row>
    <row r="35" spans="1:10" hidden="1" x14ac:dyDescent="0.3">
      <c r="A35" s="1">
        <f t="shared" si="8"/>
        <v>3289</v>
      </c>
      <c r="B35" s="1">
        <f t="shared" si="0"/>
        <v>-1</v>
      </c>
      <c r="C35" s="1">
        <f t="shared" si="7"/>
        <v>3289</v>
      </c>
      <c r="D35" s="1">
        <f t="shared" si="1"/>
        <v>3653</v>
      </c>
      <c r="E35">
        <f t="shared" si="2"/>
        <v>0</v>
      </c>
      <c r="F35">
        <f t="shared" si="3"/>
        <v>365</v>
      </c>
      <c r="G35" s="4">
        <f t="shared" si="4"/>
        <v>0</v>
      </c>
      <c r="H35" s="2">
        <v>5.0000000000000002E-5</v>
      </c>
      <c r="I35">
        <f t="shared" si="5"/>
        <v>0</v>
      </c>
      <c r="J35" s="3">
        <f t="shared" si="6"/>
        <v>0</v>
      </c>
    </row>
    <row r="36" spans="1:10" hidden="1" x14ac:dyDescent="0.3">
      <c r="A36" s="1">
        <f t="shared" si="8"/>
        <v>3654</v>
      </c>
      <c r="B36" s="1">
        <f t="shared" si="0"/>
        <v>-1</v>
      </c>
      <c r="C36" s="1">
        <f t="shared" si="7"/>
        <v>3654</v>
      </c>
      <c r="D36" s="1">
        <f t="shared" si="1"/>
        <v>4018</v>
      </c>
      <c r="E36">
        <f t="shared" si="2"/>
        <v>0</v>
      </c>
      <c r="F36">
        <f t="shared" si="3"/>
        <v>365</v>
      </c>
      <c r="G36" s="4">
        <f t="shared" si="4"/>
        <v>0</v>
      </c>
      <c r="H36" s="2">
        <v>5.0000000000000002E-5</v>
      </c>
      <c r="I36">
        <f t="shared" si="5"/>
        <v>0</v>
      </c>
      <c r="J36" s="3">
        <f t="shared" si="6"/>
        <v>0</v>
      </c>
    </row>
    <row r="37" spans="1:10" hidden="1" x14ac:dyDescent="0.3">
      <c r="A37" s="1">
        <f t="shared" si="8"/>
        <v>4019</v>
      </c>
      <c r="B37" s="1">
        <f t="shared" si="0"/>
        <v>-1</v>
      </c>
      <c r="C37" s="1">
        <f t="shared" si="7"/>
        <v>4019</v>
      </c>
      <c r="D37" s="1">
        <f t="shared" si="1"/>
        <v>4383</v>
      </c>
      <c r="E37">
        <f t="shared" si="2"/>
        <v>0</v>
      </c>
      <c r="F37">
        <f t="shared" si="3"/>
        <v>365</v>
      </c>
      <c r="G37" s="4">
        <f t="shared" si="4"/>
        <v>0</v>
      </c>
      <c r="H37" s="2">
        <v>5.0000000000000002E-5</v>
      </c>
      <c r="I37">
        <f t="shared" si="5"/>
        <v>0</v>
      </c>
      <c r="J37" s="3">
        <f t="shared" si="6"/>
        <v>0</v>
      </c>
    </row>
    <row r="38" spans="1:10" hidden="1" x14ac:dyDescent="0.3">
      <c r="A38" s="1">
        <f t="shared" si="8"/>
        <v>4384</v>
      </c>
      <c r="B38" s="1">
        <f t="shared" si="0"/>
        <v>-1</v>
      </c>
      <c r="C38" s="1">
        <f t="shared" si="7"/>
        <v>4384</v>
      </c>
      <c r="D38" s="1">
        <f t="shared" si="1"/>
        <v>4749</v>
      </c>
      <c r="E38">
        <f t="shared" si="2"/>
        <v>0</v>
      </c>
      <c r="F38">
        <f t="shared" si="3"/>
        <v>366</v>
      </c>
      <c r="G38" s="4">
        <f t="shared" si="4"/>
        <v>0</v>
      </c>
      <c r="H38" s="2">
        <v>5.0000000000000002E-5</v>
      </c>
      <c r="I38">
        <f t="shared" si="5"/>
        <v>0</v>
      </c>
      <c r="J38" s="3">
        <f t="shared" si="6"/>
        <v>0</v>
      </c>
    </row>
    <row r="39" spans="1:10" hidden="1" x14ac:dyDescent="0.3">
      <c r="A39" s="1">
        <f t="shared" si="8"/>
        <v>4750</v>
      </c>
      <c r="B39" s="1">
        <f t="shared" si="0"/>
        <v>-1</v>
      </c>
      <c r="C39" s="1">
        <f t="shared" si="7"/>
        <v>4750</v>
      </c>
      <c r="D39" s="1">
        <f t="shared" si="1"/>
        <v>5114</v>
      </c>
      <c r="E39">
        <f t="shared" si="2"/>
        <v>0</v>
      </c>
      <c r="F39">
        <f t="shared" si="3"/>
        <v>365</v>
      </c>
      <c r="G39" s="4">
        <f t="shared" si="4"/>
        <v>0</v>
      </c>
      <c r="H39" s="2">
        <v>5.0000000000000002E-5</v>
      </c>
      <c r="I39">
        <f t="shared" si="5"/>
        <v>0</v>
      </c>
      <c r="J39" s="3">
        <f t="shared" si="6"/>
        <v>0</v>
      </c>
    </row>
    <row r="40" spans="1:10" hidden="1" x14ac:dyDescent="0.3">
      <c r="A40" s="1">
        <f t="shared" si="8"/>
        <v>5115</v>
      </c>
      <c r="B40" s="1">
        <f t="shared" si="0"/>
        <v>-1</v>
      </c>
      <c r="C40" s="1">
        <f t="shared" si="7"/>
        <v>5115</v>
      </c>
      <c r="D40" s="1">
        <f t="shared" si="1"/>
        <v>5479</v>
      </c>
      <c r="E40">
        <f t="shared" si="2"/>
        <v>0</v>
      </c>
      <c r="F40">
        <f t="shared" si="3"/>
        <v>365</v>
      </c>
      <c r="G40" s="4">
        <f t="shared" si="4"/>
        <v>0</v>
      </c>
      <c r="H40" s="2">
        <v>5.0000000000000002E-5</v>
      </c>
      <c r="I40">
        <f t="shared" si="5"/>
        <v>0</v>
      </c>
      <c r="J40" s="3">
        <f t="shared" si="6"/>
        <v>0</v>
      </c>
    </row>
    <row r="41" spans="1:10" hidden="1" x14ac:dyDescent="0.3">
      <c r="A41" s="1">
        <f t="shared" si="8"/>
        <v>5480</v>
      </c>
      <c r="B41" s="1">
        <f t="shared" si="0"/>
        <v>-1</v>
      </c>
      <c r="C41" s="1">
        <f t="shared" si="7"/>
        <v>5480</v>
      </c>
      <c r="D41" s="1">
        <f t="shared" si="1"/>
        <v>5844</v>
      </c>
      <c r="E41">
        <f t="shared" si="2"/>
        <v>0</v>
      </c>
      <c r="F41">
        <f t="shared" si="3"/>
        <v>365</v>
      </c>
      <c r="G41" s="4">
        <f t="shared" si="4"/>
        <v>0</v>
      </c>
      <c r="H41" s="2">
        <v>5.0000000000000002E-5</v>
      </c>
      <c r="I41">
        <f t="shared" si="5"/>
        <v>0</v>
      </c>
      <c r="J41" s="3">
        <f t="shared" si="6"/>
        <v>0</v>
      </c>
    </row>
    <row r="42" spans="1:10" hidden="1" x14ac:dyDescent="0.3">
      <c r="A42" s="1">
        <f t="shared" si="8"/>
        <v>5845</v>
      </c>
      <c r="B42" s="1">
        <f t="shared" si="0"/>
        <v>-1</v>
      </c>
      <c r="C42" s="1">
        <f t="shared" si="7"/>
        <v>5845</v>
      </c>
      <c r="D42" s="1">
        <f t="shared" si="1"/>
        <v>6210</v>
      </c>
      <c r="E42">
        <f t="shared" si="2"/>
        <v>0</v>
      </c>
      <c r="F42">
        <f t="shared" si="3"/>
        <v>366</v>
      </c>
      <c r="G42" s="4">
        <f t="shared" si="4"/>
        <v>0</v>
      </c>
      <c r="H42" s="2">
        <v>5.0000000000000002E-5</v>
      </c>
      <c r="I42">
        <f t="shared" si="5"/>
        <v>0</v>
      </c>
      <c r="J42" s="3">
        <f t="shared" si="6"/>
        <v>0</v>
      </c>
    </row>
    <row r="43" spans="1:10" hidden="1" x14ac:dyDescent="0.3">
      <c r="A43" s="1">
        <f t="shared" si="8"/>
        <v>6211</v>
      </c>
      <c r="B43" s="1">
        <f t="shared" si="0"/>
        <v>-1</v>
      </c>
      <c r="C43" s="1">
        <f t="shared" si="7"/>
        <v>6211</v>
      </c>
      <c r="D43" s="1">
        <f t="shared" si="1"/>
        <v>6575</v>
      </c>
      <c r="E43">
        <f t="shared" si="2"/>
        <v>0</v>
      </c>
      <c r="F43">
        <f t="shared" si="3"/>
        <v>365</v>
      </c>
      <c r="G43" s="4">
        <f t="shared" si="4"/>
        <v>0</v>
      </c>
      <c r="H43" s="2">
        <v>5.0000000000000002E-5</v>
      </c>
      <c r="I43">
        <f t="shared" si="5"/>
        <v>0</v>
      </c>
      <c r="J43" s="3">
        <f t="shared" si="6"/>
        <v>0</v>
      </c>
    </row>
    <row r="44" spans="1:10" hidden="1" x14ac:dyDescent="0.3">
      <c r="A44" s="1">
        <f t="shared" si="8"/>
        <v>6576</v>
      </c>
      <c r="B44" s="1">
        <f t="shared" si="0"/>
        <v>-1</v>
      </c>
      <c r="C44" s="1">
        <f t="shared" si="7"/>
        <v>6576</v>
      </c>
      <c r="D44" s="1">
        <f t="shared" si="1"/>
        <v>6940</v>
      </c>
      <c r="E44">
        <f t="shared" si="2"/>
        <v>0</v>
      </c>
      <c r="F44">
        <f t="shared" si="3"/>
        <v>365</v>
      </c>
      <c r="G44" s="4">
        <f t="shared" si="4"/>
        <v>0</v>
      </c>
      <c r="H44" s="2">
        <v>5.0000000000000002E-5</v>
      </c>
      <c r="I44">
        <f t="shared" si="5"/>
        <v>0</v>
      </c>
      <c r="J44" s="3">
        <f t="shared" si="6"/>
        <v>0</v>
      </c>
    </row>
    <row r="45" spans="1:10" hidden="1" x14ac:dyDescent="0.3">
      <c r="A45" s="1">
        <f t="shared" si="8"/>
        <v>6941</v>
      </c>
      <c r="B45" s="1">
        <f t="shared" si="0"/>
        <v>-1</v>
      </c>
      <c r="C45" s="1">
        <f t="shared" si="7"/>
        <v>6941</v>
      </c>
      <c r="D45" s="1">
        <f t="shared" si="1"/>
        <v>7305</v>
      </c>
      <c r="E45">
        <f t="shared" si="2"/>
        <v>0</v>
      </c>
      <c r="F45">
        <f t="shared" si="3"/>
        <v>365</v>
      </c>
      <c r="G45" s="4">
        <f t="shared" si="4"/>
        <v>0</v>
      </c>
      <c r="H45" s="2">
        <v>5.0000000000000002E-5</v>
      </c>
      <c r="I45">
        <f t="shared" si="5"/>
        <v>0</v>
      </c>
      <c r="J45" s="3">
        <f t="shared" si="6"/>
        <v>0</v>
      </c>
    </row>
    <row r="46" spans="1:10" hidden="1" x14ac:dyDescent="0.3">
      <c r="A46" s="1">
        <f t="shared" si="8"/>
        <v>7306</v>
      </c>
      <c r="B46" s="1">
        <f t="shared" si="0"/>
        <v>-1</v>
      </c>
      <c r="C46" s="1">
        <f t="shared" si="7"/>
        <v>7306</v>
      </c>
      <c r="D46" s="1">
        <f t="shared" si="1"/>
        <v>7671</v>
      </c>
      <c r="E46">
        <f t="shared" si="2"/>
        <v>0</v>
      </c>
      <c r="F46">
        <f t="shared" si="3"/>
        <v>366</v>
      </c>
      <c r="G46" s="4">
        <f t="shared" si="4"/>
        <v>0</v>
      </c>
      <c r="H46" s="2">
        <v>5.0000000000000002E-5</v>
      </c>
      <c r="I46">
        <f t="shared" si="5"/>
        <v>0</v>
      </c>
      <c r="J46" s="3">
        <f t="shared" si="6"/>
        <v>0</v>
      </c>
    </row>
    <row r="47" spans="1:10" hidden="1" x14ac:dyDescent="0.3">
      <c r="A47" s="1">
        <f t="shared" si="8"/>
        <v>7672</v>
      </c>
      <c r="B47" s="1">
        <f t="shared" si="0"/>
        <v>-1</v>
      </c>
      <c r="C47" s="1">
        <f t="shared" si="7"/>
        <v>7672</v>
      </c>
      <c r="D47" s="1">
        <f t="shared" si="1"/>
        <v>8036</v>
      </c>
      <c r="E47">
        <f t="shared" si="2"/>
        <v>0</v>
      </c>
      <c r="F47">
        <f t="shared" si="3"/>
        <v>365</v>
      </c>
      <c r="G47" s="4">
        <f t="shared" si="4"/>
        <v>0</v>
      </c>
      <c r="H47" s="2">
        <v>5.0000000000000002E-5</v>
      </c>
      <c r="I47">
        <f t="shared" si="5"/>
        <v>0</v>
      </c>
      <c r="J47" s="3">
        <f t="shared" si="6"/>
        <v>0</v>
      </c>
    </row>
    <row r="48" spans="1:10" hidden="1" x14ac:dyDescent="0.3">
      <c r="A48" s="1">
        <f t="shared" si="8"/>
        <v>8037</v>
      </c>
      <c r="B48" s="1">
        <f t="shared" si="0"/>
        <v>-1</v>
      </c>
      <c r="C48" s="1">
        <f t="shared" si="7"/>
        <v>8037</v>
      </c>
      <c r="D48" s="1">
        <f t="shared" si="1"/>
        <v>8401</v>
      </c>
      <c r="E48">
        <f t="shared" si="2"/>
        <v>0</v>
      </c>
      <c r="F48">
        <f t="shared" si="3"/>
        <v>365</v>
      </c>
      <c r="G48" s="4">
        <f t="shared" si="4"/>
        <v>0</v>
      </c>
      <c r="H48" s="2">
        <v>5.0000000000000002E-5</v>
      </c>
      <c r="I48">
        <f t="shared" si="5"/>
        <v>0</v>
      </c>
      <c r="J48" s="3">
        <f t="shared" si="6"/>
        <v>0</v>
      </c>
    </row>
    <row r="49" spans="1:10" hidden="1" x14ac:dyDescent="0.3">
      <c r="A49" s="1">
        <f t="shared" si="8"/>
        <v>8402</v>
      </c>
      <c r="B49" s="1">
        <f t="shared" si="0"/>
        <v>-1</v>
      </c>
      <c r="C49" s="1">
        <f t="shared" si="7"/>
        <v>8402</v>
      </c>
      <c r="D49" s="1">
        <f t="shared" si="1"/>
        <v>8766</v>
      </c>
      <c r="E49">
        <f t="shared" si="2"/>
        <v>0</v>
      </c>
      <c r="F49">
        <f t="shared" si="3"/>
        <v>365</v>
      </c>
      <c r="G49" s="4">
        <f t="shared" si="4"/>
        <v>0</v>
      </c>
      <c r="H49" s="2">
        <v>5.0000000000000002E-5</v>
      </c>
      <c r="I49">
        <f t="shared" si="5"/>
        <v>0</v>
      </c>
      <c r="J49" s="3">
        <f t="shared" si="6"/>
        <v>0</v>
      </c>
    </row>
    <row r="50" spans="1:10" hidden="1" x14ac:dyDescent="0.3">
      <c r="A50" s="1">
        <f t="shared" si="8"/>
        <v>8767</v>
      </c>
      <c r="B50" s="1">
        <f t="shared" si="0"/>
        <v>-1</v>
      </c>
      <c r="C50" s="1">
        <f t="shared" si="7"/>
        <v>8767</v>
      </c>
      <c r="D50" s="1">
        <f t="shared" si="1"/>
        <v>9132</v>
      </c>
      <c r="E50">
        <f t="shared" si="2"/>
        <v>0</v>
      </c>
      <c r="F50">
        <f t="shared" si="3"/>
        <v>366</v>
      </c>
      <c r="G50" s="4">
        <f t="shared" si="4"/>
        <v>0</v>
      </c>
      <c r="H50" s="2">
        <v>5.0000000000000002E-5</v>
      </c>
      <c r="I50">
        <f t="shared" si="5"/>
        <v>0</v>
      </c>
      <c r="J50" s="3">
        <f t="shared" si="6"/>
        <v>0</v>
      </c>
    </row>
    <row r="51" spans="1:10" hidden="1" x14ac:dyDescent="0.3">
      <c r="A51" s="1">
        <f t="shared" si="8"/>
        <v>9133</v>
      </c>
      <c r="B51" s="1">
        <f t="shared" si="0"/>
        <v>-1</v>
      </c>
      <c r="C51" s="1">
        <f t="shared" si="7"/>
        <v>9133</v>
      </c>
      <c r="D51" s="1">
        <f t="shared" si="1"/>
        <v>9497</v>
      </c>
      <c r="E51">
        <f t="shared" si="2"/>
        <v>0</v>
      </c>
      <c r="F51">
        <f t="shared" si="3"/>
        <v>365</v>
      </c>
      <c r="G51" s="4">
        <f t="shared" si="4"/>
        <v>0</v>
      </c>
      <c r="H51" s="2">
        <v>5.0000000000000002E-5</v>
      </c>
      <c r="I51">
        <f t="shared" si="5"/>
        <v>0</v>
      </c>
      <c r="J51" s="3">
        <f t="shared" si="6"/>
        <v>0</v>
      </c>
    </row>
    <row r="52" spans="1:10" hidden="1" x14ac:dyDescent="0.3">
      <c r="A52" s="1">
        <f t="shared" si="8"/>
        <v>9498</v>
      </c>
      <c r="B52" s="1">
        <f t="shared" si="0"/>
        <v>-1</v>
      </c>
      <c r="C52" s="1">
        <f t="shared" si="7"/>
        <v>9498</v>
      </c>
      <c r="D52" s="1">
        <f t="shared" si="1"/>
        <v>9862</v>
      </c>
      <c r="E52">
        <f t="shared" si="2"/>
        <v>0</v>
      </c>
      <c r="F52">
        <f t="shared" si="3"/>
        <v>365</v>
      </c>
      <c r="G52" s="4">
        <f t="shared" si="4"/>
        <v>0</v>
      </c>
      <c r="H52" s="2">
        <v>5.0000000000000002E-5</v>
      </c>
      <c r="I52">
        <f t="shared" si="5"/>
        <v>0</v>
      </c>
      <c r="J52" s="3">
        <f t="shared" si="6"/>
        <v>0</v>
      </c>
    </row>
    <row r="53" spans="1:10" hidden="1" x14ac:dyDescent="0.3">
      <c r="A53" s="1">
        <f t="shared" si="8"/>
        <v>9863</v>
      </c>
      <c r="B53" s="1">
        <f t="shared" si="0"/>
        <v>-1</v>
      </c>
      <c r="C53" s="1">
        <f t="shared" si="7"/>
        <v>9863</v>
      </c>
      <c r="D53" s="1">
        <f t="shared" si="1"/>
        <v>10227</v>
      </c>
      <c r="E53">
        <f t="shared" si="2"/>
        <v>0</v>
      </c>
      <c r="F53">
        <f t="shared" si="3"/>
        <v>365</v>
      </c>
      <c r="G53" s="4">
        <f t="shared" si="4"/>
        <v>0</v>
      </c>
      <c r="H53" s="2">
        <v>5.0000000000000002E-5</v>
      </c>
      <c r="I53">
        <f t="shared" si="5"/>
        <v>0</v>
      </c>
      <c r="J53" s="3">
        <f t="shared" si="6"/>
        <v>0</v>
      </c>
    </row>
    <row r="54" spans="1:10" hidden="1" x14ac:dyDescent="0.3">
      <c r="A54" s="1">
        <f t="shared" si="8"/>
        <v>10228</v>
      </c>
      <c r="B54" s="1">
        <f t="shared" si="0"/>
        <v>-1</v>
      </c>
      <c r="C54" s="1">
        <f t="shared" si="7"/>
        <v>10228</v>
      </c>
      <c r="D54" s="1">
        <f t="shared" si="1"/>
        <v>10593</v>
      </c>
      <c r="E54">
        <f t="shared" si="2"/>
        <v>0</v>
      </c>
      <c r="F54">
        <f t="shared" si="3"/>
        <v>366</v>
      </c>
      <c r="G54" s="4">
        <f t="shared" si="4"/>
        <v>0</v>
      </c>
      <c r="H54" s="2">
        <v>5.0000000000000002E-5</v>
      </c>
      <c r="I54">
        <f t="shared" si="5"/>
        <v>0</v>
      </c>
      <c r="J54" s="3">
        <f t="shared" si="6"/>
        <v>0</v>
      </c>
    </row>
    <row r="55" spans="1:10" hidden="1" x14ac:dyDescent="0.3">
      <c r="A55" s="1">
        <f t="shared" si="8"/>
        <v>10594</v>
      </c>
      <c r="B55" s="1">
        <f t="shared" si="0"/>
        <v>-1</v>
      </c>
      <c r="C55" s="1">
        <f t="shared" si="7"/>
        <v>10594</v>
      </c>
      <c r="D55" s="1">
        <f t="shared" si="1"/>
        <v>10958</v>
      </c>
      <c r="E55">
        <f t="shared" si="2"/>
        <v>0</v>
      </c>
      <c r="F55">
        <f t="shared" si="3"/>
        <v>365</v>
      </c>
      <c r="G55" s="4">
        <f t="shared" si="4"/>
        <v>0</v>
      </c>
      <c r="H55" s="2">
        <v>5.0000000000000002E-5</v>
      </c>
      <c r="I55">
        <f t="shared" si="5"/>
        <v>0</v>
      </c>
      <c r="J55" s="3">
        <f t="shared" si="6"/>
        <v>0</v>
      </c>
    </row>
    <row r="56" spans="1:10" hidden="1" x14ac:dyDescent="0.3">
      <c r="A56" s="1">
        <f t="shared" si="8"/>
        <v>10959</v>
      </c>
      <c r="B56" s="1">
        <f t="shared" si="0"/>
        <v>-1</v>
      </c>
      <c r="C56" s="1">
        <f t="shared" si="7"/>
        <v>10959</v>
      </c>
      <c r="D56" s="1">
        <f t="shared" si="1"/>
        <v>11323</v>
      </c>
      <c r="E56">
        <f t="shared" si="2"/>
        <v>0</v>
      </c>
      <c r="F56">
        <f t="shared" si="3"/>
        <v>365</v>
      </c>
      <c r="G56" s="4">
        <f t="shared" si="4"/>
        <v>0</v>
      </c>
      <c r="H56" s="2">
        <v>5.0000000000000002E-5</v>
      </c>
      <c r="I56">
        <f t="shared" si="5"/>
        <v>0</v>
      </c>
      <c r="J56" s="3">
        <f t="shared" si="6"/>
        <v>0</v>
      </c>
    </row>
    <row r="57" spans="1:10" hidden="1" x14ac:dyDescent="0.3">
      <c r="A57" s="1">
        <f t="shared" si="8"/>
        <v>11324</v>
      </c>
      <c r="B57" s="1">
        <f t="shared" si="0"/>
        <v>-1</v>
      </c>
      <c r="C57" s="1">
        <f t="shared" si="7"/>
        <v>11324</v>
      </c>
      <c r="D57" s="1">
        <f t="shared" si="1"/>
        <v>11688</v>
      </c>
      <c r="E57">
        <f t="shared" si="2"/>
        <v>0</v>
      </c>
      <c r="F57">
        <f t="shared" si="3"/>
        <v>365</v>
      </c>
      <c r="G57" s="4">
        <f t="shared" si="4"/>
        <v>0</v>
      </c>
      <c r="H57" s="2">
        <v>5.0000000000000002E-5</v>
      </c>
      <c r="I57">
        <f t="shared" si="5"/>
        <v>0</v>
      </c>
      <c r="J57" s="3">
        <f t="shared" si="6"/>
        <v>0</v>
      </c>
    </row>
    <row r="58" spans="1:10" hidden="1" x14ac:dyDescent="0.3">
      <c r="A58" s="1">
        <f t="shared" si="8"/>
        <v>11689</v>
      </c>
      <c r="B58" s="1">
        <f t="shared" si="0"/>
        <v>-1</v>
      </c>
      <c r="C58" s="1">
        <f t="shared" si="7"/>
        <v>11689</v>
      </c>
      <c r="D58" s="1">
        <f t="shared" si="1"/>
        <v>12054</v>
      </c>
      <c r="E58">
        <f t="shared" si="2"/>
        <v>0</v>
      </c>
      <c r="F58">
        <f t="shared" si="3"/>
        <v>366</v>
      </c>
      <c r="G58" s="4">
        <f t="shared" si="4"/>
        <v>0</v>
      </c>
      <c r="H58" s="2">
        <v>5.0000000000000002E-5</v>
      </c>
      <c r="I58">
        <f t="shared" si="5"/>
        <v>0</v>
      </c>
      <c r="J58" s="3">
        <f t="shared" si="6"/>
        <v>0</v>
      </c>
    </row>
    <row r="59" spans="1:10" hidden="1" x14ac:dyDescent="0.3">
      <c r="A59" s="1">
        <f t="shared" si="8"/>
        <v>12055</v>
      </c>
      <c r="B59" s="1">
        <f t="shared" si="0"/>
        <v>-1</v>
      </c>
      <c r="C59" s="1">
        <f t="shared" si="7"/>
        <v>12055</v>
      </c>
      <c r="D59" s="1">
        <f t="shared" si="1"/>
        <v>12419</v>
      </c>
      <c r="E59">
        <f t="shared" si="2"/>
        <v>0</v>
      </c>
      <c r="F59">
        <f t="shared" si="3"/>
        <v>365</v>
      </c>
      <c r="G59" s="4">
        <f t="shared" si="4"/>
        <v>0</v>
      </c>
      <c r="H59" s="2">
        <v>5.0000000000000002E-5</v>
      </c>
      <c r="I59">
        <f t="shared" si="5"/>
        <v>0</v>
      </c>
      <c r="J59" s="3">
        <f t="shared" si="6"/>
        <v>0</v>
      </c>
    </row>
    <row r="60" spans="1:10" hidden="1" x14ac:dyDescent="0.3">
      <c r="A60" s="1">
        <f t="shared" si="8"/>
        <v>12420</v>
      </c>
      <c r="B60" s="1">
        <f t="shared" si="0"/>
        <v>-1</v>
      </c>
      <c r="C60" s="1">
        <f t="shared" si="7"/>
        <v>12420</v>
      </c>
      <c r="D60" s="1">
        <f t="shared" si="1"/>
        <v>12784</v>
      </c>
      <c r="E60">
        <f t="shared" si="2"/>
        <v>0</v>
      </c>
      <c r="F60">
        <f t="shared" si="3"/>
        <v>365</v>
      </c>
      <c r="G60" s="4">
        <f t="shared" si="4"/>
        <v>0</v>
      </c>
      <c r="H60" s="2">
        <v>5.0000000000000002E-5</v>
      </c>
      <c r="I60">
        <f t="shared" si="5"/>
        <v>0</v>
      </c>
      <c r="J60" s="3">
        <f t="shared" si="6"/>
        <v>0</v>
      </c>
    </row>
    <row r="61" spans="1:10" hidden="1" x14ac:dyDescent="0.3">
      <c r="A61" s="1">
        <f t="shared" si="8"/>
        <v>12785</v>
      </c>
      <c r="B61" s="1">
        <f t="shared" si="0"/>
        <v>-1</v>
      </c>
      <c r="C61" s="1">
        <f t="shared" si="7"/>
        <v>12785</v>
      </c>
      <c r="D61" s="1">
        <f t="shared" si="1"/>
        <v>13149</v>
      </c>
      <c r="E61">
        <f t="shared" si="2"/>
        <v>0</v>
      </c>
      <c r="F61">
        <f t="shared" si="3"/>
        <v>365</v>
      </c>
      <c r="G61" s="4">
        <f t="shared" si="4"/>
        <v>0</v>
      </c>
      <c r="H61" s="2">
        <v>5.0000000000000002E-5</v>
      </c>
      <c r="I61">
        <f t="shared" si="5"/>
        <v>0</v>
      </c>
      <c r="J61" s="3">
        <f t="shared" si="6"/>
        <v>0</v>
      </c>
    </row>
    <row r="62" spans="1:10" hidden="1" x14ac:dyDescent="0.3">
      <c r="A62" s="1">
        <f t="shared" si="8"/>
        <v>13150</v>
      </c>
      <c r="B62" s="1">
        <f t="shared" si="0"/>
        <v>-1</v>
      </c>
      <c r="C62" s="1">
        <f t="shared" si="7"/>
        <v>13150</v>
      </c>
      <c r="D62" s="1">
        <f t="shared" si="1"/>
        <v>13515</v>
      </c>
      <c r="E62">
        <f t="shared" si="2"/>
        <v>0</v>
      </c>
      <c r="F62">
        <f t="shared" si="3"/>
        <v>366</v>
      </c>
      <c r="G62" s="4">
        <f t="shared" si="4"/>
        <v>0</v>
      </c>
      <c r="H62" s="2">
        <v>5.0000000000000002E-5</v>
      </c>
      <c r="I62">
        <f t="shared" si="5"/>
        <v>0</v>
      </c>
      <c r="J62" s="3">
        <f t="shared" si="6"/>
        <v>0</v>
      </c>
    </row>
    <row r="63" spans="1:10" hidden="1" x14ac:dyDescent="0.3">
      <c r="A63" s="1">
        <f t="shared" si="8"/>
        <v>13516</v>
      </c>
      <c r="B63" s="1">
        <f t="shared" si="0"/>
        <v>-1</v>
      </c>
      <c r="C63" s="1">
        <f t="shared" si="7"/>
        <v>13516</v>
      </c>
      <c r="D63" s="1">
        <f t="shared" si="1"/>
        <v>13880</v>
      </c>
      <c r="E63">
        <f t="shared" si="2"/>
        <v>0</v>
      </c>
      <c r="F63">
        <f t="shared" si="3"/>
        <v>365</v>
      </c>
      <c r="G63" s="4">
        <f t="shared" si="4"/>
        <v>0</v>
      </c>
      <c r="H63" s="2">
        <v>5.0000000000000002E-5</v>
      </c>
      <c r="I63">
        <f t="shared" si="5"/>
        <v>0</v>
      </c>
      <c r="J63" s="3">
        <f t="shared" si="6"/>
        <v>0</v>
      </c>
    </row>
    <row r="64" spans="1:10" hidden="1" x14ac:dyDescent="0.3">
      <c r="A64" s="1">
        <f t="shared" si="8"/>
        <v>13881</v>
      </c>
      <c r="B64" s="1">
        <f t="shared" si="0"/>
        <v>-1</v>
      </c>
      <c r="C64" s="1">
        <f t="shared" si="7"/>
        <v>13881</v>
      </c>
      <c r="D64" s="1">
        <f t="shared" si="1"/>
        <v>14245</v>
      </c>
      <c r="E64">
        <f t="shared" si="2"/>
        <v>0</v>
      </c>
      <c r="F64">
        <f t="shared" si="3"/>
        <v>365</v>
      </c>
      <c r="G64" s="4">
        <f t="shared" si="4"/>
        <v>0</v>
      </c>
      <c r="H64" s="2">
        <v>5.0000000000000002E-5</v>
      </c>
      <c r="I64">
        <f t="shared" si="5"/>
        <v>0</v>
      </c>
      <c r="J64" s="3">
        <f t="shared" si="6"/>
        <v>0</v>
      </c>
    </row>
    <row r="65" spans="1:10" hidden="1" x14ac:dyDescent="0.3">
      <c r="A65" s="1">
        <f t="shared" si="8"/>
        <v>14246</v>
      </c>
      <c r="B65" s="1">
        <f t="shared" si="0"/>
        <v>-1</v>
      </c>
      <c r="C65" s="1">
        <f t="shared" si="7"/>
        <v>14246</v>
      </c>
      <c r="D65" s="1">
        <f t="shared" si="1"/>
        <v>14610</v>
      </c>
      <c r="E65">
        <f t="shared" si="2"/>
        <v>0</v>
      </c>
      <c r="F65">
        <f t="shared" si="3"/>
        <v>365</v>
      </c>
      <c r="G65" s="4">
        <f t="shared" si="4"/>
        <v>0</v>
      </c>
      <c r="H65" s="2">
        <v>5.0000000000000002E-5</v>
      </c>
      <c r="I65">
        <f t="shared" si="5"/>
        <v>0</v>
      </c>
      <c r="J65" s="3">
        <f t="shared" si="6"/>
        <v>0</v>
      </c>
    </row>
    <row r="66" spans="1:10" hidden="1" x14ac:dyDescent="0.3">
      <c r="A66" s="1">
        <f t="shared" si="8"/>
        <v>14611</v>
      </c>
      <c r="B66" s="1">
        <f t="shared" si="0"/>
        <v>-1</v>
      </c>
      <c r="C66" s="1">
        <f t="shared" si="7"/>
        <v>14611</v>
      </c>
      <c r="D66" s="1">
        <f t="shared" si="1"/>
        <v>14976</v>
      </c>
      <c r="E66">
        <f t="shared" si="2"/>
        <v>0</v>
      </c>
      <c r="F66">
        <f t="shared" si="3"/>
        <v>366</v>
      </c>
      <c r="G66" s="4">
        <f t="shared" si="4"/>
        <v>0</v>
      </c>
      <c r="H66" s="2">
        <v>5.0000000000000002E-5</v>
      </c>
      <c r="I66">
        <f t="shared" si="5"/>
        <v>0</v>
      </c>
      <c r="J66" s="3">
        <f t="shared" si="6"/>
        <v>0</v>
      </c>
    </row>
    <row r="67" spans="1:10" hidden="1" x14ac:dyDescent="0.3">
      <c r="A67" s="1">
        <f t="shared" si="8"/>
        <v>14977</v>
      </c>
      <c r="B67" s="1">
        <f t="shared" si="0"/>
        <v>-1</v>
      </c>
      <c r="C67" s="1">
        <f t="shared" si="7"/>
        <v>14977</v>
      </c>
      <c r="D67" s="1">
        <f t="shared" si="1"/>
        <v>15341</v>
      </c>
      <c r="E67">
        <f t="shared" si="2"/>
        <v>0</v>
      </c>
      <c r="F67">
        <f t="shared" si="3"/>
        <v>365</v>
      </c>
      <c r="G67" s="4">
        <f t="shared" si="4"/>
        <v>0</v>
      </c>
      <c r="H67" s="2">
        <v>5.0000000000000002E-5</v>
      </c>
      <c r="I67">
        <f t="shared" si="5"/>
        <v>0</v>
      </c>
      <c r="J67" s="3">
        <f t="shared" si="6"/>
        <v>0</v>
      </c>
    </row>
    <row r="68" spans="1:10" hidden="1" x14ac:dyDescent="0.3">
      <c r="A68" s="1">
        <f t="shared" si="8"/>
        <v>15342</v>
      </c>
      <c r="B68" s="1">
        <f t="shared" si="0"/>
        <v>-1</v>
      </c>
      <c r="C68" s="1">
        <f t="shared" si="7"/>
        <v>15342</v>
      </c>
      <c r="D68" s="1">
        <f t="shared" si="1"/>
        <v>15706</v>
      </c>
      <c r="E68">
        <f t="shared" si="2"/>
        <v>0</v>
      </c>
      <c r="F68">
        <f t="shared" si="3"/>
        <v>365</v>
      </c>
      <c r="G68" s="4">
        <f t="shared" si="4"/>
        <v>0</v>
      </c>
      <c r="H68" s="2">
        <v>5.0000000000000002E-5</v>
      </c>
      <c r="I68">
        <f t="shared" si="5"/>
        <v>0</v>
      </c>
      <c r="J68" s="3">
        <f t="shared" si="6"/>
        <v>0</v>
      </c>
    </row>
    <row r="69" spans="1:10" hidden="1" x14ac:dyDescent="0.3">
      <c r="A69" s="1">
        <f t="shared" si="8"/>
        <v>15707</v>
      </c>
      <c r="B69" s="1">
        <f t="shared" si="0"/>
        <v>-1</v>
      </c>
      <c r="C69" s="1">
        <f t="shared" si="7"/>
        <v>15707</v>
      </c>
      <c r="D69" s="1">
        <f t="shared" si="1"/>
        <v>16071</v>
      </c>
      <c r="E69">
        <f t="shared" si="2"/>
        <v>0</v>
      </c>
      <c r="F69">
        <f t="shared" si="3"/>
        <v>365</v>
      </c>
      <c r="G69" s="4">
        <f t="shared" si="4"/>
        <v>0</v>
      </c>
      <c r="H69" s="2">
        <v>5.0000000000000002E-5</v>
      </c>
      <c r="I69">
        <f t="shared" si="5"/>
        <v>0</v>
      </c>
      <c r="J69" s="3">
        <f t="shared" si="6"/>
        <v>0</v>
      </c>
    </row>
    <row r="70" spans="1:10" hidden="1" x14ac:dyDescent="0.3">
      <c r="A70" s="1">
        <f t="shared" si="8"/>
        <v>16072</v>
      </c>
      <c r="B70" s="1">
        <f t="shared" si="0"/>
        <v>-1</v>
      </c>
      <c r="C70" s="1">
        <f t="shared" si="7"/>
        <v>16072</v>
      </c>
      <c r="D70" s="1">
        <f t="shared" si="1"/>
        <v>16437</v>
      </c>
      <c r="E70">
        <f t="shared" si="2"/>
        <v>0</v>
      </c>
      <c r="F70">
        <f t="shared" si="3"/>
        <v>366</v>
      </c>
      <c r="G70" s="4">
        <f t="shared" si="4"/>
        <v>0</v>
      </c>
      <c r="H70" s="2">
        <v>5.0000000000000002E-5</v>
      </c>
      <c r="I70">
        <f t="shared" si="5"/>
        <v>0</v>
      </c>
      <c r="J70" s="3">
        <f t="shared" si="6"/>
        <v>0</v>
      </c>
    </row>
    <row r="71" spans="1:10" hidden="1" x14ac:dyDescent="0.3">
      <c r="A71" s="1">
        <f t="shared" si="8"/>
        <v>16438</v>
      </c>
      <c r="B71" s="1">
        <f t="shared" si="0"/>
        <v>-1</v>
      </c>
      <c r="C71" s="1">
        <f t="shared" si="7"/>
        <v>16438</v>
      </c>
      <c r="D71" s="1">
        <f t="shared" si="1"/>
        <v>16802</v>
      </c>
      <c r="E71">
        <f t="shared" si="2"/>
        <v>0</v>
      </c>
      <c r="F71">
        <f t="shared" si="3"/>
        <v>365</v>
      </c>
      <c r="G71" s="4">
        <f t="shared" si="4"/>
        <v>0</v>
      </c>
      <c r="H71" s="2">
        <v>5.0000000000000002E-5</v>
      </c>
      <c r="I71">
        <f t="shared" si="5"/>
        <v>0</v>
      </c>
      <c r="J71" s="3">
        <f t="shared" si="6"/>
        <v>0</v>
      </c>
    </row>
    <row r="72" spans="1:10" hidden="1" x14ac:dyDescent="0.3">
      <c r="A72" s="1">
        <f t="shared" si="8"/>
        <v>16803</v>
      </c>
      <c r="B72" s="1">
        <f t="shared" si="0"/>
        <v>-1</v>
      </c>
      <c r="C72" s="1">
        <f t="shared" si="7"/>
        <v>16803</v>
      </c>
      <c r="D72" s="1">
        <f t="shared" si="1"/>
        <v>17167</v>
      </c>
      <c r="E72">
        <f t="shared" si="2"/>
        <v>0</v>
      </c>
      <c r="F72">
        <f t="shared" si="3"/>
        <v>365</v>
      </c>
      <c r="G72" s="4">
        <f t="shared" si="4"/>
        <v>0</v>
      </c>
      <c r="H72" s="2">
        <v>5.0000000000000002E-5</v>
      </c>
      <c r="I72">
        <f t="shared" si="5"/>
        <v>0</v>
      </c>
      <c r="J72" s="3">
        <f t="shared" si="6"/>
        <v>0</v>
      </c>
    </row>
    <row r="73" spans="1:10" hidden="1" x14ac:dyDescent="0.3">
      <c r="A73" s="1">
        <f t="shared" si="8"/>
        <v>17168</v>
      </c>
      <c r="B73" s="1">
        <f t="shared" si="0"/>
        <v>-1</v>
      </c>
      <c r="C73" s="1">
        <f t="shared" si="7"/>
        <v>17168</v>
      </c>
      <c r="D73" s="1">
        <f t="shared" si="1"/>
        <v>17532</v>
      </c>
      <c r="E73">
        <f t="shared" si="2"/>
        <v>0</v>
      </c>
      <c r="F73">
        <f t="shared" si="3"/>
        <v>365</v>
      </c>
      <c r="G73" s="4">
        <f t="shared" si="4"/>
        <v>0</v>
      </c>
      <c r="H73" s="2">
        <v>5.0000000000000002E-5</v>
      </c>
      <c r="I73">
        <f t="shared" si="5"/>
        <v>0</v>
      </c>
      <c r="J73" s="3">
        <f t="shared" si="6"/>
        <v>0</v>
      </c>
    </row>
    <row r="74" spans="1:10" hidden="1" x14ac:dyDescent="0.3">
      <c r="A74" s="1">
        <f t="shared" si="8"/>
        <v>17533</v>
      </c>
      <c r="B74" s="1">
        <f t="shared" si="0"/>
        <v>-1</v>
      </c>
      <c r="C74" s="1">
        <f t="shared" si="7"/>
        <v>17533</v>
      </c>
      <c r="D74" s="1">
        <f t="shared" si="1"/>
        <v>17898</v>
      </c>
      <c r="E74">
        <f t="shared" si="2"/>
        <v>0</v>
      </c>
      <c r="F74">
        <f t="shared" si="3"/>
        <v>366</v>
      </c>
      <c r="G74" s="4">
        <f t="shared" si="4"/>
        <v>0</v>
      </c>
      <c r="H74" s="2">
        <v>5.0000000000000002E-5</v>
      </c>
      <c r="I74">
        <f t="shared" si="5"/>
        <v>0</v>
      </c>
      <c r="J74" s="3">
        <f t="shared" si="6"/>
        <v>0</v>
      </c>
    </row>
    <row r="75" spans="1:10" hidden="1" x14ac:dyDescent="0.3">
      <c r="A75" s="1">
        <f t="shared" si="8"/>
        <v>17899</v>
      </c>
      <c r="B75" s="1">
        <f t="shared" si="0"/>
        <v>-1</v>
      </c>
      <c r="C75" s="1">
        <f t="shared" si="7"/>
        <v>17899</v>
      </c>
      <c r="D75" s="1">
        <f t="shared" si="1"/>
        <v>18263</v>
      </c>
      <c r="E75">
        <f t="shared" si="2"/>
        <v>0</v>
      </c>
      <c r="F75">
        <f t="shared" si="3"/>
        <v>365</v>
      </c>
      <c r="G75" s="4">
        <f t="shared" si="4"/>
        <v>0</v>
      </c>
      <c r="H75" s="2">
        <v>5.0000000000000002E-5</v>
      </c>
      <c r="I75">
        <f t="shared" si="5"/>
        <v>0</v>
      </c>
      <c r="J75" s="3">
        <f t="shared" si="6"/>
        <v>0</v>
      </c>
    </row>
    <row r="76" spans="1:10" hidden="1" x14ac:dyDescent="0.3">
      <c r="A76" s="1">
        <f t="shared" si="8"/>
        <v>18264</v>
      </c>
      <c r="B76" s="1">
        <f t="shared" si="0"/>
        <v>-1</v>
      </c>
      <c r="C76" s="1">
        <f t="shared" si="7"/>
        <v>18264</v>
      </c>
      <c r="D76" s="1">
        <f t="shared" si="1"/>
        <v>18628</v>
      </c>
      <c r="E76">
        <f t="shared" si="2"/>
        <v>0</v>
      </c>
      <c r="F76">
        <f t="shared" si="3"/>
        <v>365</v>
      </c>
      <c r="G76" s="4">
        <f t="shared" si="4"/>
        <v>0</v>
      </c>
      <c r="H76" s="2">
        <v>5.0000000000000002E-5</v>
      </c>
      <c r="I76">
        <f t="shared" si="5"/>
        <v>0</v>
      </c>
      <c r="J76" s="3">
        <f t="shared" si="6"/>
        <v>0</v>
      </c>
    </row>
    <row r="77" spans="1:10" hidden="1" x14ac:dyDescent="0.3">
      <c r="A77" s="1">
        <f t="shared" si="8"/>
        <v>18629</v>
      </c>
      <c r="B77" s="1">
        <f t="shared" si="0"/>
        <v>-1</v>
      </c>
      <c r="C77" s="1">
        <f t="shared" si="7"/>
        <v>18629</v>
      </c>
      <c r="D77" s="1">
        <f t="shared" si="1"/>
        <v>18993</v>
      </c>
      <c r="E77">
        <f t="shared" si="2"/>
        <v>0</v>
      </c>
      <c r="F77">
        <f t="shared" si="3"/>
        <v>365</v>
      </c>
      <c r="G77" s="4">
        <f t="shared" si="4"/>
        <v>0</v>
      </c>
      <c r="H77" s="2">
        <v>5.0000000000000002E-5</v>
      </c>
      <c r="I77">
        <f t="shared" si="5"/>
        <v>0</v>
      </c>
      <c r="J77" s="3">
        <f t="shared" si="6"/>
        <v>0</v>
      </c>
    </row>
    <row r="78" spans="1:10" hidden="1" x14ac:dyDescent="0.3">
      <c r="A78" s="1">
        <f t="shared" si="8"/>
        <v>18994</v>
      </c>
      <c r="B78" s="1">
        <f t="shared" si="0"/>
        <v>-1</v>
      </c>
      <c r="C78" s="1">
        <f t="shared" si="7"/>
        <v>18994</v>
      </c>
      <c r="D78" s="1">
        <f t="shared" si="1"/>
        <v>19359</v>
      </c>
      <c r="E78">
        <f t="shared" si="2"/>
        <v>0</v>
      </c>
      <c r="F78">
        <f t="shared" si="3"/>
        <v>366</v>
      </c>
      <c r="G78" s="4">
        <f t="shared" si="4"/>
        <v>0</v>
      </c>
      <c r="H78" s="2">
        <v>5.0000000000000002E-5</v>
      </c>
      <c r="I78">
        <f t="shared" si="5"/>
        <v>0</v>
      </c>
      <c r="J78" s="3">
        <f t="shared" si="6"/>
        <v>0</v>
      </c>
    </row>
    <row r="79" spans="1:10" hidden="1" x14ac:dyDescent="0.3">
      <c r="A79" s="1">
        <f t="shared" si="8"/>
        <v>19360</v>
      </c>
      <c r="B79" s="1">
        <f t="shared" si="0"/>
        <v>-1</v>
      </c>
      <c r="C79" s="1">
        <f t="shared" si="7"/>
        <v>19360</v>
      </c>
      <c r="D79" s="1">
        <f t="shared" si="1"/>
        <v>19724</v>
      </c>
      <c r="E79">
        <f t="shared" si="2"/>
        <v>0</v>
      </c>
      <c r="F79">
        <f t="shared" si="3"/>
        <v>365</v>
      </c>
      <c r="G79" s="4">
        <f t="shared" si="4"/>
        <v>0</v>
      </c>
      <c r="H79" s="2">
        <v>5.0000000000000002E-5</v>
      </c>
      <c r="I79">
        <f t="shared" si="5"/>
        <v>0</v>
      </c>
      <c r="J79" s="3">
        <f t="shared" si="6"/>
        <v>0</v>
      </c>
    </row>
    <row r="80" spans="1:10" hidden="1" x14ac:dyDescent="0.3">
      <c r="A80" s="1">
        <f t="shared" si="8"/>
        <v>19725</v>
      </c>
      <c r="B80" s="1">
        <f t="shared" si="0"/>
        <v>-1</v>
      </c>
      <c r="C80" s="1">
        <f t="shared" si="7"/>
        <v>19725</v>
      </c>
      <c r="D80" s="1">
        <f t="shared" si="1"/>
        <v>20089</v>
      </c>
      <c r="E80">
        <f t="shared" si="2"/>
        <v>0</v>
      </c>
      <c r="F80">
        <f t="shared" si="3"/>
        <v>365</v>
      </c>
      <c r="G80" s="4">
        <f t="shared" si="4"/>
        <v>0</v>
      </c>
      <c r="H80" s="2">
        <v>5.0000000000000002E-5</v>
      </c>
      <c r="I80">
        <f t="shared" si="5"/>
        <v>0</v>
      </c>
      <c r="J80" s="3">
        <f t="shared" si="6"/>
        <v>0</v>
      </c>
    </row>
    <row r="81" spans="1:10" hidden="1" x14ac:dyDescent="0.3">
      <c r="A81" s="1">
        <f t="shared" si="8"/>
        <v>20090</v>
      </c>
      <c r="B81" s="1">
        <f t="shared" si="0"/>
        <v>-1</v>
      </c>
      <c r="C81" s="1">
        <f t="shared" si="7"/>
        <v>20090</v>
      </c>
      <c r="D81" s="1">
        <f t="shared" si="1"/>
        <v>20454</v>
      </c>
      <c r="E81">
        <f t="shared" si="2"/>
        <v>0</v>
      </c>
      <c r="F81">
        <f t="shared" si="3"/>
        <v>365</v>
      </c>
      <c r="G81" s="4">
        <f t="shared" si="4"/>
        <v>0</v>
      </c>
      <c r="H81" s="2">
        <v>5.0000000000000002E-5</v>
      </c>
      <c r="I81">
        <f t="shared" si="5"/>
        <v>0</v>
      </c>
      <c r="J81" s="3">
        <f t="shared" si="6"/>
        <v>0</v>
      </c>
    </row>
    <row r="82" spans="1:10" hidden="1" x14ac:dyDescent="0.3">
      <c r="A82" s="1">
        <f t="shared" si="8"/>
        <v>20455</v>
      </c>
      <c r="B82" s="1">
        <f t="shared" si="0"/>
        <v>-1</v>
      </c>
      <c r="C82" s="1">
        <f t="shared" si="7"/>
        <v>20455</v>
      </c>
      <c r="D82" s="1">
        <f t="shared" si="1"/>
        <v>20820</v>
      </c>
      <c r="E82">
        <f t="shared" si="2"/>
        <v>0</v>
      </c>
      <c r="F82">
        <f t="shared" si="3"/>
        <v>366</v>
      </c>
      <c r="G82" s="4">
        <f t="shared" si="4"/>
        <v>0</v>
      </c>
      <c r="H82" s="2">
        <v>5.0000000000000002E-5</v>
      </c>
      <c r="I82">
        <f t="shared" si="5"/>
        <v>0</v>
      </c>
      <c r="J82" s="3">
        <f t="shared" si="6"/>
        <v>0</v>
      </c>
    </row>
    <row r="83" spans="1:10" hidden="1" x14ac:dyDescent="0.3">
      <c r="A83" s="1">
        <f t="shared" si="8"/>
        <v>20821</v>
      </c>
      <c r="B83" s="1">
        <f t="shared" si="0"/>
        <v>-1</v>
      </c>
      <c r="C83" s="1">
        <f t="shared" si="7"/>
        <v>20821</v>
      </c>
      <c r="D83" s="1">
        <f t="shared" si="1"/>
        <v>21185</v>
      </c>
      <c r="E83">
        <f t="shared" si="2"/>
        <v>0</v>
      </c>
      <c r="F83">
        <f t="shared" si="3"/>
        <v>365</v>
      </c>
      <c r="G83" s="4">
        <f t="shared" si="4"/>
        <v>0</v>
      </c>
      <c r="H83" s="2">
        <v>5.0000000000000002E-5</v>
      </c>
      <c r="I83">
        <f t="shared" si="5"/>
        <v>0</v>
      </c>
      <c r="J83" s="3">
        <f t="shared" si="6"/>
        <v>0</v>
      </c>
    </row>
    <row r="84" spans="1:10" hidden="1" x14ac:dyDescent="0.3">
      <c r="A84" s="1">
        <f t="shared" si="8"/>
        <v>21186</v>
      </c>
      <c r="B84" s="1">
        <f t="shared" si="0"/>
        <v>-1</v>
      </c>
      <c r="C84" s="1">
        <f t="shared" si="7"/>
        <v>21186</v>
      </c>
      <c r="D84" s="1">
        <f t="shared" si="1"/>
        <v>21550</v>
      </c>
      <c r="E84">
        <f t="shared" si="2"/>
        <v>0</v>
      </c>
      <c r="F84">
        <f t="shared" si="3"/>
        <v>365</v>
      </c>
      <c r="G84" s="4">
        <f t="shared" si="4"/>
        <v>0</v>
      </c>
      <c r="H84" s="2">
        <v>5.0000000000000002E-5</v>
      </c>
      <c r="I84">
        <f t="shared" si="5"/>
        <v>0</v>
      </c>
      <c r="J84" s="3">
        <f t="shared" si="6"/>
        <v>0</v>
      </c>
    </row>
    <row r="85" spans="1:10" hidden="1" x14ac:dyDescent="0.3">
      <c r="A85" s="1">
        <f t="shared" si="8"/>
        <v>21551</v>
      </c>
      <c r="B85" s="1">
        <f t="shared" si="0"/>
        <v>-1</v>
      </c>
      <c r="C85" s="1">
        <f t="shared" si="7"/>
        <v>21551</v>
      </c>
      <c r="D85" s="1">
        <f t="shared" si="1"/>
        <v>21915</v>
      </c>
      <c r="E85">
        <f t="shared" si="2"/>
        <v>0</v>
      </c>
      <c r="F85">
        <f t="shared" si="3"/>
        <v>365</v>
      </c>
      <c r="G85" s="4">
        <f t="shared" si="4"/>
        <v>0</v>
      </c>
      <c r="H85" s="2">
        <v>5.0000000000000002E-5</v>
      </c>
      <c r="I85">
        <f t="shared" si="5"/>
        <v>0</v>
      </c>
      <c r="J85" s="3">
        <f t="shared" si="6"/>
        <v>0</v>
      </c>
    </row>
    <row r="86" spans="1:10" hidden="1" x14ac:dyDescent="0.3">
      <c r="A86" s="1">
        <f t="shared" si="8"/>
        <v>21916</v>
      </c>
      <c r="B86" s="1">
        <f t="shared" si="0"/>
        <v>-1</v>
      </c>
      <c r="C86" s="1">
        <f t="shared" si="7"/>
        <v>21916</v>
      </c>
      <c r="D86" s="1">
        <f t="shared" si="1"/>
        <v>22281</v>
      </c>
      <c r="E86">
        <f t="shared" si="2"/>
        <v>0</v>
      </c>
      <c r="F86">
        <f t="shared" si="3"/>
        <v>366</v>
      </c>
      <c r="G86" s="4">
        <f t="shared" si="4"/>
        <v>0</v>
      </c>
      <c r="H86" s="2">
        <v>5.0000000000000002E-5</v>
      </c>
      <c r="I86">
        <f t="shared" si="5"/>
        <v>0</v>
      </c>
      <c r="J86" s="3">
        <f t="shared" si="6"/>
        <v>0</v>
      </c>
    </row>
    <row r="87" spans="1:10" hidden="1" x14ac:dyDescent="0.3">
      <c r="A87" s="1">
        <f t="shared" si="8"/>
        <v>22282</v>
      </c>
      <c r="B87" s="1">
        <f t="shared" si="0"/>
        <v>-1</v>
      </c>
      <c r="C87" s="1">
        <f t="shared" si="7"/>
        <v>22282</v>
      </c>
      <c r="D87" s="1">
        <f t="shared" si="1"/>
        <v>22646</v>
      </c>
      <c r="E87">
        <f t="shared" si="2"/>
        <v>0</v>
      </c>
      <c r="F87">
        <f t="shared" si="3"/>
        <v>365</v>
      </c>
      <c r="G87" s="4">
        <f t="shared" si="4"/>
        <v>0</v>
      </c>
      <c r="H87" s="2">
        <v>5.0000000000000002E-5</v>
      </c>
      <c r="I87">
        <f t="shared" si="5"/>
        <v>0</v>
      </c>
      <c r="J87" s="3">
        <f t="shared" si="6"/>
        <v>0</v>
      </c>
    </row>
    <row r="88" spans="1:10" hidden="1" x14ac:dyDescent="0.3">
      <c r="A88" s="1">
        <f t="shared" si="8"/>
        <v>22647</v>
      </c>
      <c r="B88" s="1">
        <f t="shared" si="0"/>
        <v>-1</v>
      </c>
      <c r="C88" s="1">
        <f t="shared" si="7"/>
        <v>22647</v>
      </c>
      <c r="D88" s="1">
        <f t="shared" si="1"/>
        <v>23011</v>
      </c>
      <c r="E88">
        <f t="shared" si="2"/>
        <v>0</v>
      </c>
      <c r="F88">
        <f t="shared" si="3"/>
        <v>365</v>
      </c>
      <c r="G88" s="4">
        <f t="shared" si="4"/>
        <v>0</v>
      </c>
      <c r="H88" s="2">
        <v>5.0000000000000002E-5</v>
      </c>
      <c r="I88">
        <f t="shared" si="5"/>
        <v>0</v>
      </c>
      <c r="J88" s="3">
        <f t="shared" si="6"/>
        <v>0</v>
      </c>
    </row>
    <row r="89" spans="1:10" hidden="1" x14ac:dyDescent="0.3">
      <c r="A89" s="1">
        <f t="shared" si="8"/>
        <v>23012</v>
      </c>
      <c r="B89" s="1">
        <f t="shared" si="0"/>
        <v>-1</v>
      </c>
      <c r="C89" s="1">
        <f t="shared" si="7"/>
        <v>23012</v>
      </c>
      <c r="D89" s="1">
        <f t="shared" si="1"/>
        <v>23376</v>
      </c>
      <c r="E89">
        <f t="shared" si="2"/>
        <v>0</v>
      </c>
      <c r="F89">
        <f t="shared" si="3"/>
        <v>365</v>
      </c>
      <c r="G89" s="4">
        <f t="shared" si="4"/>
        <v>0</v>
      </c>
      <c r="H89" s="2">
        <v>5.0000000000000002E-5</v>
      </c>
      <c r="I89">
        <f t="shared" si="5"/>
        <v>0</v>
      </c>
      <c r="J89" s="3">
        <f t="shared" si="6"/>
        <v>0</v>
      </c>
    </row>
    <row r="90" spans="1:10" hidden="1" x14ac:dyDescent="0.3">
      <c r="A90" s="1">
        <f t="shared" si="8"/>
        <v>23377</v>
      </c>
      <c r="B90" s="1">
        <f t="shared" si="0"/>
        <v>-1</v>
      </c>
      <c r="C90" s="1">
        <f t="shared" si="7"/>
        <v>23377</v>
      </c>
      <c r="D90" s="1">
        <f t="shared" si="1"/>
        <v>23742</v>
      </c>
      <c r="E90">
        <f t="shared" si="2"/>
        <v>0</v>
      </c>
      <c r="F90">
        <f t="shared" si="3"/>
        <v>366</v>
      </c>
      <c r="G90" s="4">
        <f t="shared" si="4"/>
        <v>0</v>
      </c>
      <c r="H90" s="2">
        <v>5.0000000000000002E-5</v>
      </c>
      <c r="I90">
        <f t="shared" si="5"/>
        <v>0</v>
      </c>
      <c r="J90" s="3">
        <f t="shared" si="6"/>
        <v>0</v>
      </c>
    </row>
    <row r="91" spans="1:10" hidden="1" x14ac:dyDescent="0.3">
      <c r="A91" s="1">
        <f t="shared" si="8"/>
        <v>23743</v>
      </c>
      <c r="B91" s="1">
        <f t="shared" ref="B91:B101" si="9">IF($B$18&lt;=D91,$B$18-1,D91)</f>
        <v>-1</v>
      </c>
      <c r="C91" s="1">
        <f t="shared" si="7"/>
        <v>23743</v>
      </c>
      <c r="D91" s="1">
        <f t="shared" ref="D91:D101" si="10">DATE(YEAR(C91)+1,1,1)-1</f>
        <v>24107</v>
      </c>
      <c r="E91">
        <f t="shared" ref="E91:E101" si="11">IF(B91-A91+1 &lt; 0,0,B91-A91+1)</f>
        <v>0</v>
      </c>
      <c r="F91">
        <f t="shared" ref="F91:F100" si="12">D91-C91+1</f>
        <v>365</v>
      </c>
      <c r="G91" s="4">
        <f t="shared" ref="G91:G100" si="13">E91/F91</f>
        <v>0</v>
      </c>
      <c r="H91" s="2">
        <v>5.0000000000000002E-5</v>
      </c>
      <c r="I91">
        <f t="shared" ref="I91:I101" si="14">$B$21</f>
        <v>0</v>
      </c>
      <c r="J91" s="3">
        <f t="shared" ref="J91:J100" si="15">I91*H91*G91</f>
        <v>0</v>
      </c>
    </row>
    <row r="92" spans="1:10" hidden="1" x14ac:dyDescent="0.3">
      <c r="A92" s="1">
        <f t="shared" ref="A92:A101" si="16">IF(AND($B$17&gt;=C92,$B$17&lt;=D92),B85,C92)</f>
        <v>24108</v>
      </c>
      <c r="B92" s="1">
        <f t="shared" si="9"/>
        <v>-1</v>
      </c>
      <c r="C92" s="1">
        <f t="shared" ref="C92:C101" si="17">D91+1</f>
        <v>24108</v>
      </c>
      <c r="D92" s="1">
        <f t="shared" si="10"/>
        <v>24472</v>
      </c>
      <c r="E92">
        <f t="shared" si="11"/>
        <v>0</v>
      </c>
      <c r="F92">
        <f t="shared" si="12"/>
        <v>365</v>
      </c>
      <c r="G92" s="4">
        <f t="shared" si="13"/>
        <v>0</v>
      </c>
      <c r="H92" s="2">
        <v>5.0000000000000002E-5</v>
      </c>
      <c r="I92">
        <f t="shared" si="14"/>
        <v>0</v>
      </c>
      <c r="J92" s="3">
        <f t="shared" si="15"/>
        <v>0</v>
      </c>
    </row>
    <row r="93" spans="1:10" hidden="1" x14ac:dyDescent="0.3">
      <c r="A93" s="1">
        <f t="shared" si="16"/>
        <v>24473</v>
      </c>
      <c r="B93" s="1">
        <f t="shared" si="9"/>
        <v>-1</v>
      </c>
      <c r="C93" s="1">
        <f t="shared" si="17"/>
        <v>24473</v>
      </c>
      <c r="D93" s="1">
        <f t="shared" si="10"/>
        <v>24837</v>
      </c>
      <c r="E93">
        <f t="shared" si="11"/>
        <v>0</v>
      </c>
      <c r="F93">
        <f t="shared" si="12"/>
        <v>365</v>
      </c>
      <c r="G93" s="4">
        <f t="shared" si="13"/>
        <v>0</v>
      </c>
      <c r="H93" s="2">
        <v>5.0000000000000002E-5</v>
      </c>
      <c r="I93">
        <f t="shared" si="14"/>
        <v>0</v>
      </c>
      <c r="J93" s="3">
        <f t="shared" si="15"/>
        <v>0</v>
      </c>
    </row>
    <row r="94" spans="1:10" hidden="1" x14ac:dyDescent="0.3">
      <c r="A94" s="1">
        <f t="shared" si="16"/>
        <v>24838</v>
      </c>
      <c r="B94" s="1">
        <f t="shared" si="9"/>
        <v>-1</v>
      </c>
      <c r="C94" s="1">
        <f t="shared" si="17"/>
        <v>24838</v>
      </c>
      <c r="D94" s="1">
        <f t="shared" si="10"/>
        <v>25203</v>
      </c>
      <c r="E94">
        <f t="shared" si="11"/>
        <v>0</v>
      </c>
      <c r="F94">
        <f t="shared" si="12"/>
        <v>366</v>
      </c>
      <c r="G94" s="4">
        <f t="shared" si="13"/>
        <v>0</v>
      </c>
      <c r="H94" s="2">
        <v>5.0000000000000002E-5</v>
      </c>
      <c r="I94">
        <f t="shared" si="14"/>
        <v>0</v>
      </c>
      <c r="J94" s="3">
        <f t="shared" si="15"/>
        <v>0</v>
      </c>
    </row>
    <row r="95" spans="1:10" hidden="1" x14ac:dyDescent="0.3">
      <c r="A95" s="1">
        <f t="shared" si="16"/>
        <v>25204</v>
      </c>
      <c r="B95" s="1">
        <f t="shared" si="9"/>
        <v>-1</v>
      </c>
      <c r="C95" s="1">
        <f t="shared" si="17"/>
        <v>25204</v>
      </c>
      <c r="D95" s="1">
        <f t="shared" si="10"/>
        <v>25568</v>
      </c>
      <c r="E95">
        <f t="shared" si="11"/>
        <v>0</v>
      </c>
      <c r="F95">
        <f t="shared" si="12"/>
        <v>365</v>
      </c>
      <c r="G95" s="4">
        <f t="shared" si="13"/>
        <v>0</v>
      </c>
      <c r="H95" s="2">
        <v>5.0000000000000002E-5</v>
      </c>
      <c r="I95">
        <f t="shared" si="14"/>
        <v>0</v>
      </c>
      <c r="J95" s="3">
        <f t="shared" si="15"/>
        <v>0</v>
      </c>
    </row>
    <row r="96" spans="1:10" hidden="1" x14ac:dyDescent="0.3">
      <c r="A96" s="1">
        <f t="shared" si="16"/>
        <v>25569</v>
      </c>
      <c r="B96" s="1">
        <f t="shared" si="9"/>
        <v>-1</v>
      </c>
      <c r="C96" s="1">
        <f t="shared" si="17"/>
        <v>25569</v>
      </c>
      <c r="D96" s="1">
        <f t="shared" si="10"/>
        <v>25933</v>
      </c>
      <c r="E96">
        <f t="shared" si="11"/>
        <v>0</v>
      </c>
      <c r="F96">
        <f t="shared" si="12"/>
        <v>365</v>
      </c>
      <c r="G96" s="4">
        <f t="shared" si="13"/>
        <v>0</v>
      </c>
      <c r="H96" s="2">
        <v>5.0000000000000002E-5</v>
      </c>
      <c r="I96">
        <f t="shared" si="14"/>
        <v>0</v>
      </c>
      <c r="J96" s="3">
        <f t="shared" si="15"/>
        <v>0</v>
      </c>
    </row>
    <row r="97" spans="1:10" hidden="1" x14ac:dyDescent="0.3">
      <c r="A97" s="1">
        <f t="shared" si="16"/>
        <v>25934</v>
      </c>
      <c r="B97" s="1">
        <f t="shared" si="9"/>
        <v>-1</v>
      </c>
      <c r="C97" s="1">
        <f t="shared" si="17"/>
        <v>25934</v>
      </c>
      <c r="D97" s="1">
        <f t="shared" si="10"/>
        <v>26298</v>
      </c>
      <c r="E97">
        <f t="shared" si="11"/>
        <v>0</v>
      </c>
      <c r="F97">
        <f t="shared" si="12"/>
        <v>365</v>
      </c>
      <c r="G97" s="4">
        <f t="shared" si="13"/>
        <v>0</v>
      </c>
      <c r="H97" s="2">
        <v>5.0000000000000002E-5</v>
      </c>
      <c r="I97">
        <f t="shared" si="14"/>
        <v>0</v>
      </c>
      <c r="J97" s="3">
        <f t="shared" si="15"/>
        <v>0</v>
      </c>
    </row>
    <row r="98" spans="1:10" hidden="1" x14ac:dyDescent="0.3">
      <c r="A98" s="1">
        <f t="shared" si="16"/>
        <v>26299</v>
      </c>
      <c r="B98" s="1">
        <f t="shared" si="9"/>
        <v>-1</v>
      </c>
      <c r="C98" s="1">
        <f t="shared" si="17"/>
        <v>26299</v>
      </c>
      <c r="D98" s="1">
        <f t="shared" si="10"/>
        <v>26664</v>
      </c>
      <c r="E98">
        <f t="shared" si="11"/>
        <v>0</v>
      </c>
      <c r="F98">
        <f t="shared" si="12"/>
        <v>366</v>
      </c>
      <c r="G98" s="4">
        <f t="shared" si="13"/>
        <v>0</v>
      </c>
      <c r="H98" s="2">
        <v>5.0000000000000002E-5</v>
      </c>
      <c r="I98">
        <f t="shared" si="14"/>
        <v>0</v>
      </c>
      <c r="J98" s="3">
        <f t="shared" si="15"/>
        <v>0</v>
      </c>
    </row>
    <row r="99" spans="1:10" hidden="1" x14ac:dyDescent="0.3">
      <c r="A99" s="1">
        <f t="shared" si="16"/>
        <v>26665</v>
      </c>
      <c r="B99" s="1">
        <f t="shared" si="9"/>
        <v>-1</v>
      </c>
      <c r="C99" s="1">
        <f t="shared" si="17"/>
        <v>26665</v>
      </c>
      <c r="D99" s="1">
        <f t="shared" si="10"/>
        <v>27029</v>
      </c>
      <c r="E99">
        <f t="shared" si="11"/>
        <v>0</v>
      </c>
      <c r="F99">
        <f t="shared" si="12"/>
        <v>365</v>
      </c>
      <c r="G99" s="4">
        <f t="shared" si="13"/>
        <v>0</v>
      </c>
      <c r="H99" s="2">
        <v>5.0000000000000002E-5</v>
      </c>
      <c r="I99">
        <f t="shared" si="14"/>
        <v>0</v>
      </c>
      <c r="J99" s="3">
        <f t="shared" si="15"/>
        <v>0</v>
      </c>
    </row>
    <row r="100" spans="1:10" hidden="1" x14ac:dyDescent="0.3">
      <c r="A100" s="1">
        <f t="shared" si="16"/>
        <v>27030</v>
      </c>
      <c r="B100" s="1">
        <f t="shared" si="9"/>
        <v>-1</v>
      </c>
      <c r="C100" s="1">
        <f t="shared" si="17"/>
        <v>27030</v>
      </c>
      <c r="D100" s="1">
        <f t="shared" si="10"/>
        <v>27394</v>
      </c>
      <c r="E100">
        <f t="shared" si="11"/>
        <v>0</v>
      </c>
      <c r="F100">
        <f t="shared" si="12"/>
        <v>365</v>
      </c>
      <c r="G100" s="4">
        <f t="shared" si="13"/>
        <v>0</v>
      </c>
      <c r="H100" s="2">
        <v>5.0000000000000002E-5</v>
      </c>
      <c r="I100">
        <f t="shared" si="14"/>
        <v>0</v>
      </c>
      <c r="J100" s="3">
        <f t="shared" si="15"/>
        <v>0</v>
      </c>
    </row>
    <row r="101" spans="1:10" hidden="1" x14ac:dyDescent="0.3">
      <c r="A101" s="1">
        <f t="shared" si="16"/>
        <v>27395</v>
      </c>
      <c r="B101" s="1">
        <f t="shared" si="9"/>
        <v>-1</v>
      </c>
      <c r="C101" s="1">
        <f t="shared" si="17"/>
        <v>27395</v>
      </c>
      <c r="D101" s="1">
        <f t="shared" si="10"/>
        <v>27759</v>
      </c>
      <c r="E101">
        <f t="shared" si="11"/>
        <v>0</v>
      </c>
      <c r="F101">
        <f t="shared" ref="F101" si="18">D101-C101+1</f>
        <v>365</v>
      </c>
      <c r="G101" s="4">
        <f t="shared" ref="G101" si="19">E101/F101</f>
        <v>0</v>
      </c>
      <c r="H101" s="2">
        <v>5.0000000000000002E-5</v>
      </c>
      <c r="I101">
        <f t="shared" si="14"/>
        <v>0</v>
      </c>
      <c r="J101" s="3">
        <f t="shared" ref="J101" si="20">I101*H101*G101</f>
        <v>0</v>
      </c>
    </row>
    <row r="102" spans="1:10" x14ac:dyDescent="0.3">
      <c r="G102" t="s">
        <v>22</v>
      </c>
    </row>
  </sheetData>
  <sheetProtection algorithmName="SHA-512" hashValue="1lUccNsjXqg8BPVGS4V5fJX0HlRDua3YK/EPbwNhQ1jq5ES5ui4x8gvaBQ9uepX+H1lmlXK4GDIcbOYN1gCO5g==" saltValue="9PLAqGqLR2sUlogwLSWkBQ==" spinCount="100000" sheet="1" autoFilter="0" pivotTables="0"/>
  <protectedRanges>
    <protectedRange sqref="B7:B8" name="Range2"/>
    <protectedRange sqref="B11:B20" name="Range1"/>
  </protectedRanges>
  <mergeCells count="2">
    <mergeCell ref="A2:C4"/>
    <mergeCell ref="A1:C1"/>
  </mergeCells>
  <conditionalFormatting sqref="B9:B10">
    <cfRule type="cellIs" dxfId="10" priority="8" operator="equal">
      <formula>"Ineligible"</formula>
    </cfRule>
    <cfRule type="cellIs" dxfId="9" priority="9" operator="equal">
      <formula>"Eligible"</formula>
    </cfRule>
  </conditionalFormatting>
  <conditionalFormatting sqref="B13">
    <cfRule type="expression" dxfId="8" priority="5">
      <formula>$B$14="Yes"</formula>
    </cfRule>
  </conditionalFormatting>
  <conditionalFormatting sqref="B13:B14">
    <cfRule type="expression" dxfId="7" priority="2">
      <formula>$B$12="No"</formula>
    </cfRule>
    <cfRule type="expression" dxfId="6" priority="7">
      <formula>$B$12="Yes"</formula>
    </cfRule>
  </conditionalFormatting>
  <conditionalFormatting sqref="B14">
    <cfRule type="expression" dxfId="5" priority="6">
      <formula>$B$13="Yes"</formula>
    </cfRule>
  </conditionalFormatting>
  <conditionalFormatting sqref="B16">
    <cfRule type="expression" dxfId="4" priority="3">
      <formula>$B$15="Fixed"</formula>
    </cfRule>
  </conditionalFormatting>
  <dataValidations count="1">
    <dataValidation type="textLength" allowBlank="1" showInputMessage="1" showErrorMessage="1" sqref="B8" xr:uid="{9B52828E-D82D-4143-9447-0876AA627467}">
      <formula1>12</formula1>
      <formula2>12</formula2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182203C0-4194-46DD-BF2A-CEE378E0562F}">
            <xm:f>NOT(ISERROR(SEARCH($B$9="Ineligible",B17)))</xm:f>
            <xm:f>$B$9="Ineligible"</xm:f>
            <x14:dxf>
              <font>
                <color theme="5" tint="0.39994506668294322"/>
              </font>
              <fill>
                <patternFill>
                  <bgColor theme="5" tint="0.39994506668294322"/>
                </patternFill>
              </fill>
            </x14:dxf>
          </x14:cfRule>
          <xm:sqref>B17:B20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6C1F5EB-964D-42CF-84FE-024123FB2CF1}">
          <x14:formula1>
            <xm:f>'Eligible Issuer &amp; ISIN'!$G$3:$G$4</xm:f>
          </x14:formula1>
          <xm:sqref>B15</xm:sqref>
        </x14:dataValidation>
        <x14:dataValidation type="list" allowBlank="1" showInputMessage="1" showErrorMessage="1" xr:uid="{3914D125-7FCD-40B6-8648-DD7AFBDF9D1D}">
          <x14:formula1>
            <xm:f>'Eligible Issuer &amp; ISIN'!$G$7:$G$8</xm:f>
          </x14:formula1>
          <xm:sqref>B13</xm:sqref>
        </x14:dataValidation>
        <x14:dataValidation type="list" allowBlank="1" showInputMessage="1" showErrorMessage="1" xr:uid="{422A08EB-05E6-4004-9FE6-0DF873D17217}">
          <x14:formula1>
            <xm:f>'Eligible Issuer &amp; ISIN'!$G$5:$G$6</xm:f>
          </x14:formula1>
          <xm:sqref>B16</xm:sqref>
        </x14:dataValidation>
        <x14:dataValidation type="list" allowBlank="1" showInputMessage="1" showErrorMessage="1" xr:uid="{E882D913-E00C-463C-B050-7F1F7610741F}">
          <x14:formula1>
            <xm:f>'Eligible Issuer &amp; ISIN'!$B$3:$B$158</xm:f>
          </x14:formula1>
          <xm:sqref>B7</xm:sqref>
        </x14:dataValidation>
        <x14:dataValidation type="list" allowBlank="1" showInputMessage="1" showErrorMessage="1" xr:uid="{16CBAAE2-1CDA-4A84-AA55-EF3F1F04B34B}">
          <x14:formula1>
            <xm:f>'Eligible Issuer &amp; ISIN'!$F$3:$F$135</xm:f>
          </x14:formula1>
          <xm:sqref>A16 B11:B12</xm:sqref>
        </x14:dataValidation>
        <x14:dataValidation type="list" allowBlank="1" showInputMessage="1" showErrorMessage="1" xr:uid="{236BC76C-0517-4F1C-9C2F-6F7E4462C721}">
          <x14:formula1>
            <xm:f>'Eligible Issuer &amp; ISIN'!G7:G8</xm:f>
          </x14:formula1>
          <xm:sqref>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A6942-F4B1-4529-9A9E-D8B0AAFC9BAD}">
  <dimension ref="A2:H158"/>
  <sheetViews>
    <sheetView workbookViewId="0">
      <selection activeCell="C2" sqref="C2"/>
    </sheetView>
  </sheetViews>
  <sheetFormatPr defaultRowHeight="14.4" x14ac:dyDescent="0.3"/>
  <cols>
    <col min="1" max="1" width="6" bestFit="1" customWidth="1"/>
    <col min="2" max="2" width="66" bestFit="1" customWidth="1"/>
    <col min="3" max="3" width="7.6640625" bestFit="1" customWidth="1"/>
    <col min="4" max="4" width="6.5546875" bestFit="1" customWidth="1"/>
    <col min="5" max="5" width="12.44140625" bestFit="1" customWidth="1"/>
    <col min="6" max="6" width="8.44140625" bestFit="1" customWidth="1"/>
  </cols>
  <sheetData>
    <row r="2" spans="1:8" x14ac:dyDescent="0.3">
      <c r="A2" s="7" t="s">
        <v>141</v>
      </c>
      <c r="B2" s="7" t="s">
        <v>142</v>
      </c>
      <c r="C2" s="7" t="s">
        <v>150</v>
      </c>
      <c r="D2" s="7" t="s">
        <v>147</v>
      </c>
      <c r="E2" s="7" t="s">
        <v>167</v>
      </c>
      <c r="F2" s="7" t="s">
        <v>145</v>
      </c>
      <c r="H2" s="22" t="s">
        <v>213</v>
      </c>
    </row>
    <row r="3" spans="1:8" x14ac:dyDescent="0.3">
      <c r="A3" s="6">
        <v>1</v>
      </c>
      <c r="B3" s="6" t="s">
        <v>25</v>
      </c>
      <c r="C3" s="6" t="s">
        <v>199</v>
      </c>
      <c r="D3" s="6" t="s">
        <v>148</v>
      </c>
      <c r="E3" s="6" t="str">
        <f>IF(OR(C3&amp;D3="PSBFIAAA",H3="Yes"),"Yes","Senior")</f>
        <v>Senior</v>
      </c>
      <c r="F3" s="20" t="str">
        <f>IF(D3="AAA","No","Yes")</f>
        <v>Yes</v>
      </c>
      <c r="G3" t="s">
        <v>160</v>
      </c>
    </row>
    <row r="4" spans="1:8" x14ac:dyDescent="0.3">
      <c r="A4" s="6">
        <v>2</v>
      </c>
      <c r="B4" s="6" t="s">
        <v>201</v>
      </c>
      <c r="C4" s="6" t="s">
        <v>199</v>
      </c>
      <c r="D4" s="6" t="s">
        <v>148</v>
      </c>
      <c r="E4" s="6" t="str">
        <f t="shared" ref="E4:E67" si="0">IF(OR(C4&amp;D4="PSBFIAAA",H4="Yes"),"Yes","Senior")</f>
        <v>Senior</v>
      </c>
      <c r="F4" s="20" t="str">
        <f t="shared" ref="F4:F67" si="1">IF(D4="AAA","No","Yes")</f>
        <v>Yes</v>
      </c>
      <c r="G4" t="s">
        <v>161</v>
      </c>
    </row>
    <row r="5" spans="1:8" x14ac:dyDescent="0.3">
      <c r="A5" s="6">
        <v>3</v>
      </c>
      <c r="B5" s="6" t="s">
        <v>202</v>
      </c>
      <c r="C5" s="6" t="s">
        <v>151</v>
      </c>
      <c r="D5" s="6" t="s">
        <v>149</v>
      </c>
      <c r="E5" s="6" t="str">
        <f t="shared" si="0"/>
        <v>Senior</v>
      </c>
      <c r="F5" s="20" t="str">
        <f t="shared" si="1"/>
        <v>Yes</v>
      </c>
      <c r="G5" t="s">
        <v>163</v>
      </c>
    </row>
    <row r="6" spans="1:8" x14ac:dyDescent="0.3">
      <c r="A6" s="6">
        <v>4</v>
      </c>
      <c r="B6" s="6" t="s">
        <v>26</v>
      </c>
      <c r="C6" s="6" t="s">
        <v>199</v>
      </c>
      <c r="D6" s="6" t="s">
        <v>146</v>
      </c>
      <c r="E6" s="6" t="str">
        <f t="shared" si="0"/>
        <v>Senior</v>
      </c>
      <c r="F6" s="20" t="str">
        <f t="shared" si="1"/>
        <v>No</v>
      </c>
      <c r="G6" t="s">
        <v>164</v>
      </c>
    </row>
    <row r="7" spans="1:8" x14ac:dyDescent="0.3">
      <c r="A7" s="6">
        <v>5</v>
      </c>
      <c r="B7" s="6" t="s">
        <v>27</v>
      </c>
      <c r="C7" s="6" t="s">
        <v>199</v>
      </c>
      <c r="D7" s="6" t="s">
        <v>146</v>
      </c>
      <c r="E7" s="6" t="str">
        <f t="shared" si="0"/>
        <v>Senior</v>
      </c>
      <c r="F7" s="20" t="str">
        <f t="shared" si="1"/>
        <v>No</v>
      </c>
      <c r="G7" t="s">
        <v>152</v>
      </c>
    </row>
    <row r="8" spans="1:8" x14ac:dyDescent="0.3">
      <c r="A8" s="6">
        <v>6</v>
      </c>
      <c r="B8" s="6" t="s">
        <v>28</v>
      </c>
      <c r="C8" s="6" t="s">
        <v>199</v>
      </c>
      <c r="D8" s="6" t="s">
        <v>149</v>
      </c>
      <c r="E8" s="6" t="str">
        <f t="shared" si="0"/>
        <v>Senior</v>
      </c>
      <c r="F8" s="20" t="str">
        <f t="shared" si="1"/>
        <v>Yes</v>
      </c>
      <c r="G8" t="s">
        <v>153</v>
      </c>
    </row>
    <row r="9" spans="1:8" x14ac:dyDescent="0.3">
      <c r="A9" s="6">
        <v>7</v>
      </c>
      <c r="B9" s="6" t="s">
        <v>29</v>
      </c>
      <c r="C9" s="6" t="s">
        <v>151</v>
      </c>
      <c r="D9" s="6" t="s">
        <v>149</v>
      </c>
      <c r="E9" s="6" t="str">
        <f t="shared" si="0"/>
        <v>Senior</v>
      </c>
      <c r="F9" s="20" t="str">
        <f t="shared" si="1"/>
        <v>Yes</v>
      </c>
    </row>
    <row r="10" spans="1:8" x14ac:dyDescent="0.3">
      <c r="A10" s="6">
        <v>8</v>
      </c>
      <c r="B10" s="6" t="s">
        <v>30</v>
      </c>
      <c r="C10" s="6" t="s">
        <v>151</v>
      </c>
      <c r="D10" s="6" t="s">
        <v>149</v>
      </c>
      <c r="E10" s="6" t="str">
        <f t="shared" si="0"/>
        <v>Senior</v>
      </c>
      <c r="F10" s="20" t="str">
        <f t="shared" si="1"/>
        <v>Yes</v>
      </c>
    </row>
    <row r="11" spans="1:8" x14ac:dyDescent="0.3">
      <c r="A11" s="6">
        <v>9</v>
      </c>
      <c r="B11" s="6" t="s">
        <v>171</v>
      </c>
      <c r="C11" s="6" t="s">
        <v>151</v>
      </c>
      <c r="D11" s="6" t="s">
        <v>146</v>
      </c>
      <c r="E11" s="6" t="str">
        <f t="shared" si="0"/>
        <v>Senior</v>
      </c>
      <c r="F11" s="20" t="str">
        <f t="shared" si="1"/>
        <v>No</v>
      </c>
    </row>
    <row r="12" spans="1:8" x14ac:dyDescent="0.3">
      <c r="A12" s="6">
        <v>10</v>
      </c>
      <c r="B12" s="6" t="s">
        <v>31</v>
      </c>
      <c r="C12" s="6" t="s">
        <v>151</v>
      </c>
      <c r="D12" s="6" t="s">
        <v>149</v>
      </c>
      <c r="E12" s="6" t="str">
        <f t="shared" si="0"/>
        <v>Senior</v>
      </c>
      <c r="F12" s="20" t="str">
        <f t="shared" si="1"/>
        <v>Yes</v>
      </c>
    </row>
    <row r="13" spans="1:8" x14ac:dyDescent="0.3">
      <c r="A13" s="6">
        <v>11</v>
      </c>
      <c r="B13" s="6" t="s">
        <v>172</v>
      </c>
      <c r="C13" s="6" t="s">
        <v>151</v>
      </c>
      <c r="D13" s="6" t="s">
        <v>149</v>
      </c>
      <c r="E13" s="6" t="str">
        <f t="shared" si="0"/>
        <v>Senior</v>
      </c>
      <c r="F13" s="20" t="str">
        <f t="shared" si="1"/>
        <v>Yes</v>
      </c>
    </row>
    <row r="14" spans="1:8" x14ac:dyDescent="0.3">
      <c r="A14" s="6">
        <v>12</v>
      </c>
      <c r="B14" s="6" t="s">
        <v>32</v>
      </c>
      <c r="C14" s="6" t="s">
        <v>200</v>
      </c>
      <c r="D14" s="6" t="s">
        <v>148</v>
      </c>
      <c r="E14" s="6" t="str">
        <f t="shared" si="0"/>
        <v>Senior</v>
      </c>
      <c r="F14" s="20" t="str">
        <f t="shared" si="1"/>
        <v>Yes</v>
      </c>
    </row>
    <row r="15" spans="1:8" x14ac:dyDescent="0.3">
      <c r="A15" s="6">
        <v>13</v>
      </c>
      <c r="B15" s="6" t="s">
        <v>33</v>
      </c>
      <c r="C15" s="6" t="s">
        <v>151</v>
      </c>
      <c r="D15" s="6" t="s">
        <v>146</v>
      </c>
      <c r="E15" s="6" t="str">
        <f t="shared" si="0"/>
        <v>Senior</v>
      </c>
      <c r="F15" s="20" t="str">
        <f t="shared" si="1"/>
        <v>No</v>
      </c>
    </row>
    <row r="16" spans="1:8" x14ac:dyDescent="0.3">
      <c r="A16" s="6">
        <v>14</v>
      </c>
      <c r="B16" s="6" t="s">
        <v>34</v>
      </c>
      <c r="C16" s="6" t="s">
        <v>200</v>
      </c>
      <c r="D16" s="6" t="s">
        <v>146</v>
      </c>
      <c r="E16" s="6" t="str">
        <f t="shared" si="0"/>
        <v>Yes</v>
      </c>
      <c r="F16" s="20" t="str">
        <f t="shared" si="1"/>
        <v>No</v>
      </c>
    </row>
    <row r="17" spans="1:6" x14ac:dyDescent="0.3">
      <c r="A17" s="6">
        <v>15</v>
      </c>
      <c r="B17" s="6" t="s">
        <v>35</v>
      </c>
      <c r="C17" s="6" t="s">
        <v>199</v>
      </c>
      <c r="D17" s="6" t="s">
        <v>146</v>
      </c>
      <c r="E17" s="6" t="str">
        <f t="shared" si="0"/>
        <v>Senior</v>
      </c>
      <c r="F17" s="20" t="str">
        <f t="shared" si="1"/>
        <v>No</v>
      </c>
    </row>
    <row r="18" spans="1:6" x14ac:dyDescent="0.3">
      <c r="A18" s="6">
        <v>16</v>
      </c>
      <c r="B18" s="6" t="s">
        <v>36</v>
      </c>
      <c r="C18" s="6" t="s">
        <v>199</v>
      </c>
      <c r="D18" s="6" t="s">
        <v>146</v>
      </c>
      <c r="E18" s="6" t="str">
        <f t="shared" si="0"/>
        <v>Senior</v>
      </c>
      <c r="F18" s="20" t="str">
        <f t="shared" si="1"/>
        <v>No</v>
      </c>
    </row>
    <row r="19" spans="1:6" x14ac:dyDescent="0.3">
      <c r="A19" s="6">
        <v>17</v>
      </c>
      <c r="B19" s="6" t="s">
        <v>37</v>
      </c>
      <c r="C19" s="6" t="s">
        <v>199</v>
      </c>
      <c r="D19" s="6" t="s">
        <v>146</v>
      </c>
      <c r="E19" s="6" t="str">
        <f t="shared" si="0"/>
        <v>Senior</v>
      </c>
      <c r="F19" s="20" t="str">
        <f t="shared" si="1"/>
        <v>No</v>
      </c>
    </row>
    <row r="20" spans="1:6" x14ac:dyDescent="0.3">
      <c r="A20" s="6">
        <v>18</v>
      </c>
      <c r="B20" s="6" t="s">
        <v>38</v>
      </c>
      <c r="C20" s="6" t="s">
        <v>151</v>
      </c>
      <c r="D20" s="6" t="s">
        <v>149</v>
      </c>
      <c r="E20" s="6" t="str">
        <f t="shared" si="0"/>
        <v>Senior</v>
      </c>
      <c r="F20" s="20" t="str">
        <f t="shared" si="1"/>
        <v>Yes</v>
      </c>
    </row>
    <row r="21" spans="1:6" x14ac:dyDescent="0.3">
      <c r="A21" s="6">
        <v>19</v>
      </c>
      <c r="B21" s="6" t="s">
        <v>39</v>
      </c>
      <c r="C21" s="6" t="s">
        <v>200</v>
      </c>
      <c r="D21" s="6" t="s">
        <v>146</v>
      </c>
      <c r="E21" s="6" t="str">
        <f t="shared" si="0"/>
        <v>Yes</v>
      </c>
      <c r="F21" s="20" t="str">
        <f t="shared" si="1"/>
        <v>No</v>
      </c>
    </row>
    <row r="22" spans="1:6" x14ac:dyDescent="0.3">
      <c r="A22" s="6">
        <v>20</v>
      </c>
      <c r="B22" s="6" t="s">
        <v>40</v>
      </c>
      <c r="C22" s="6" t="s">
        <v>200</v>
      </c>
      <c r="D22" s="6" t="s">
        <v>149</v>
      </c>
      <c r="E22" s="6" t="str">
        <f t="shared" si="0"/>
        <v>Senior</v>
      </c>
      <c r="F22" s="20" t="str">
        <f t="shared" si="1"/>
        <v>Yes</v>
      </c>
    </row>
    <row r="23" spans="1:6" x14ac:dyDescent="0.3">
      <c r="A23" s="6">
        <v>21</v>
      </c>
      <c r="B23" s="6" t="s">
        <v>41</v>
      </c>
      <c r="C23" s="6" t="s">
        <v>200</v>
      </c>
      <c r="D23" s="6" t="s">
        <v>149</v>
      </c>
      <c r="E23" s="6" t="str">
        <f t="shared" si="0"/>
        <v>Senior</v>
      </c>
      <c r="F23" s="20" t="str">
        <f t="shared" si="1"/>
        <v>Yes</v>
      </c>
    </row>
    <row r="24" spans="1:6" x14ac:dyDescent="0.3">
      <c r="A24" s="6">
        <v>22</v>
      </c>
      <c r="B24" s="6" t="s">
        <v>190</v>
      </c>
      <c r="C24" s="6" t="s">
        <v>151</v>
      </c>
      <c r="D24" s="6" t="s">
        <v>149</v>
      </c>
      <c r="E24" s="6" t="str">
        <f t="shared" si="0"/>
        <v>Senior</v>
      </c>
      <c r="F24" s="20" t="str">
        <f t="shared" si="1"/>
        <v>Yes</v>
      </c>
    </row>
    <row r="25" spans="1:6" x14ac:dyDescent="0.3">
      <c r="A25" s="6">
        <v>23</v>
      </c>
      <c r="B25" s="6" t="s">
        <v>42</v>
      </c>
      <c r="C25" s="6" t="s">
        <v>200</v>
      </c>
      <c r="D25" s="6" t="s">
        <v>146</v>
      </c>
      <c r="E25" s="6" t="str">
        <f t="shared" si="0"/>
        <v>Yes</v>
      </c>
      <c r="F25" s="20" t="str">
        <f t="shared" si="1"/>
        <v>No</v>
      </c>
    </row>
    <row r="26" spans="1:6" x14ac:dyDescent="0.3">
      <c r="A26" s="6">
        <v>24</v>
      </c>
      <c r="B26" s="6" t="s">
        <v>43</v>
      </c>
      <c r="C26" s="6" t="s">
        <v>151</v>
      </c>
      <c r="D26" s="6" t="s">
        <v>149</v>
      </c>
      <c r="E26" s="6" t="str">
        <f t="shared" si="0"/>
        <v>Senior</v>
      </c>
      <c r="F26" s="20" t="str">
        <f t="shared" si="1"/>
        <v>Yes</v>
      </c>
    </row>
    <row r="27" spans="1:6" x14ac:dyDescent="0.3">
      <c r="A27" s="6">
        <v>25</v>
      </c>
      <c r="B27" s="6" t="s">
        <v>44</v>
      </c>
      <c r="C27" s="6" t="s">
        <v>151</v>
      </c>
      <c r="D27" s="6" t="s">
        <v>146</v>
      </c>
      <c r="E27" s="6" t="str">
        <f t="shared" si="0"/>
        <v>Senior</v>
      </c>
      <c r="F27" s="20" t="str">
        <f t="shared" si="1"/>
        <v>No</v>
      </c>
    </row>
    <row r="28" spans="1:6" x14ac:dyDescent="0.3">
      <c r="A28" s="6">
        <v>26</v>
      </c>
      <c r="B28" s="6" t="s">
        <v>45</v>
      </c>
      <c r="C28" s="6" t="s">
        <v>199</v>
      </c>
      <c r="D28" s="6" t="s">
        <v>146</v>
      </c>
      <c r="E28" s="6" t="str">
        <f t="shared" si="0"/>
        <v>Senior</v>
      </c>
      <c r="F28" s="20" t="str">
        <f t="shared" si="1"/>
        <v>No</v>
      </c>
    </row>
    <row r="29" spans="1:6" x14ac:dyDescent="0.3">
      <c r="A29" s="6">
        <v>27</v>
      </c>
      <c r="B29" s="6" t="s">
        <v>46</v>
      </c>
      <c r="C29" s="6" t="s">
        <v>200</v>
      </c>
      <c r="D29" s="6" t="s">
        <v>146</v>
      </c>
      <c r="E29" s="6" t="str">
        <f t="shared" si="0"/>
        <v>Yes</v>
      </c>
      <c r="F29" s="20" t="str">
        <f t="shared" si="1"/>
        <v>No</v>
      </c>
    </row>
    <row r="30" spans="1:6" x14ac:dyDescent="0.3">
      <c r="A30" s="6">
        <v>28</v>
      </c>
      <c r="B30" s="6" t="s">
        <v>47</v>
      </c>
      <c r="C30" s="6" t="s">
        <v>151</v>
      </c>
      <c r="D30" s="6" t="s">
        <v>148</v>
      </c>
      <c r="E30" s="6" t="str">
        <f t="shared" si="0"/>
        <v>Senior</v>
      </c>
      <c r="F30" s="20" t="str">
        <f t="shared" si="1"/>
        <v>Yes</v>
      </c>
    </row>
    <row r="31" spans="1:6" x14ac:dyDescent="0.3">
      <c r="A31" s="6">
        <v>29</v>
      </c>
      <c r="B31" s="6" t="s">
        <v>173</v>
      </c>
      <c r="C31" s="6" t="s">
        <v>200</v>
      </c>
      <c r="D31" s="6" t="s">
        <v>146</v>
      </c>
      <c r="E31" s="6" t="str">
        <f t="shared" si="0"/>
        <v>Yes</v>
      </c>
      <c r="F31" s="20" t="str">
        <f t="shared" si="1"/>
        <v>No</v>
      </c>
    </row>
    <row r="32" spans="1:6" x14ac:dyDescent="0.3">
      <c r="A32" s="6">
        <v>30</v>
      </c>
      <c r="B32" s="6" t="s">
        <v>48</v>
      </c>
      <c r="C32" s="6" t="s">
        <v>199</v>
      </c>
      <c r="D32" s="6" t="s">
        <v>149</v>
      </c>
      <c r="E32" s="6" t="str">
        <f t="shared" si="0"/>
        <v>Senior</v>
      </c>
      <c r="F32" s="20" t="str">
        <f t="shared" si="1"/>
        <v>Yes</v>
      </c>
    </row>
    <row r="33" spans="1:6" x14ac:dyDescent="0.3">
      <c r="A33" s="6">
        <v>31</v>
      </c>
      <c r="B33" s="6" t="s">
        <v>191</v>
      </c>
      <c r="C33" s="6" t="s">
        <v>199</v>
      </c>
      <c r="D33" s="6" t="s">
        <v>146</v>
      </c>
      <c r="E33" s="6" t="str">
        <f t="shared" si="0"/>
        <v>Senior</v>
      </c>
      <c r="F33" s="20" t="str">
        <f t="shared" si="1"/>
        <v>No</v>
      </c>
    </row>
    <row r="34" spans="1:6" x14ac:dyDescent="0.3">
      <c r="A34" s="6">
        <v>32</v>
      </c>
      <c r="B34" s="6" t="s">
        <v>49</v>
      </c>
      <c r="C34" s="6" t="s">
        <v>200</v>
      </c>
      <c r="D34" s="6" t="s">
        <v>146</v>
      </c>
      <c r="E34" s="6" t="str">
        <f t="shared" si="0"/>
        <v>Yes</v>
      </c>
      <c r="F34" s="20" t="str">
        <f t="shared" si="1"/>
        <v>No</v>
      </c>
    </row>
    <row r="35" spans="1:6" x14ac:dyDescent="0.3">
      <c r="A35" s="6">
        <v>33</v>
      </c>
      <c r="B35" s="6" t="s">
        <v>50</v>
      </c>
      <c r="C35" s="6" t="s">
        <v>151</v>
      </c>
      <c r="D35" s="6" t="s">
        <v>146</v>
      </c>
      <c r="E35" s="6" t="str">
        <f t="shared" si="0"/>
        <v>Senior</v>
      </c>
      <c r="F35" s="20" t="str">
        <f t="shared" si="1"/>
        <v>No</v>
      </c>
    </row>
    <row r="36" spans="1:6" x14ac:dyDescent="0.3">
      <c r="A36" s="6">
        <v>34</v>
      </c>
      <c r="B36" s="6" t="s">
        <v>51</v>
      </c>
      <c r="C36" s="6" t="s">
        <v>151</v>
      </c>
      <c r="D36" s="6" t="s">
        <v>149</v>
      </c>
      <c r="E36" s="6" t="str">
        <f t="shared" si="0"/>
        <v>Senior</v>
      </c>
      <c r="F36" s="20" t="str">
        <f t="shared" si="1"/>
        <v>Yes</v>
      </c>
    </row>
    <row r="37" spans="1:6" x14ac:dyDescent="0.3">
      <c r="A37" s="6">
        <v>35</v>
      </c>
      <c r="B37" s="6" t="s">
        <v>52</v>
      </c>
      <c r="C37" s="6" t="s">
        <v>151</v>
      </c>
      <c r="D37" s="6" t="s">
        <v>146</v>
      </c>
      <c r="E37" s="6" t="str">
        <f t="shared" si="0"/>
        <v>Senior</v>
      </c>
      <c r="F37" s="20" t="str">
        <f t="shared" si="1"/>
        <v>No</v>
      </c>
    </row>
    <row r="38" spans="1:6" x14ac:dyDescent="0.3">
      <c r="A38" s="6">
        <v>36</v>
      </c>
      <c r="B38" s="6" t="s">
        <v>53</v>
      </c>
      <c r="C38" s="6" t="s">
        <v>151</v>
      </c>
      <c r="D38" s="6" t="s">
        <v>146</v>
      </c>
      <c r="E38" s="6" t="str">
        <f t="shared" si="0"/>
        <v>Senior</v>
      </c>
      <c r="F38" s="20" t="str">
        <f t="shared" si="1"/>
        <v>No</v>
      </c>
    </row>
    <row r="39" spans="1:6" x14ac:dyDescent="0.3">
      <c r="A39" s="6">
        <v>37</v>
      </c>
      <c r="B39" s="6" t="s">
        <v>54</v>
      </c>
      <c r="C39" s="6" t="s">
        <v>151</v>
      </c>
      <c r="D39" s="6" t="s">
        <v>149</v>
      </c>
      <c r="E39" s="6" t="str">
        <f t="shared" si="0"/>
        <v>Senior</v>
      </c>
      <c r="F39" s="20" t="str">
        <f t="shared" si="1"/>
        <v>Yes</v>
      </c>
    </row>
    <row r="40" spans="1:6" x14ac:dyDescent="0.3">
      <c r="A40" s="6">
        <v>38</v>
      </c>
      <c r="B40" s="6" t="s">
        <v>55</v>
      </c>
      <c r="C40" s="6" t="s">
        <v>200</v>
      </c>
      <c r="D40" s="6" t="s">
        <v>146</v>
      </c>
      <c r="E40" s="6" t="str">
        <f t="shared" si="0"/>
        <v>Yes</v>
      </c>
      <c r="F40" s="20" t="str">
        <f t="shared" si="1"/>
        <v>No</v>
      </c>
    </row>
    <row r="41" spans="1:6" x14ac:dyDescent="0.3">
      <c r="A41" s="6">
        <v>39</v>
      </c>
      <c r="B41" s="6" t="s">
        <v>56</v>
      </c>
      <c r="C41" s="6" t="s">
        <v>200</v>
      </c>
      <c r="D41" s="6" t="s">
        <v>146</v>
      </c>
      <c r="E41" s="6" t="str">
        <f t="shared" si="0"/>
        <v>Yes</v>
      </c>
      <c r="F41" s="20" t="str">
        <f t="shared" si="1"/>
        <v>No</v>
      </c>
    </row>
    <row r="42" spans="1:6" x14ac:dyDescent="0.3">
      <c r="A42" s="6">
        <v>40</v>
      </c>
      <c r="B42" s="6" t="s">
        <v>57</v>
      </c>
      <c r="C42" s="6" t="s">
        <v>151</v>
      </c>
      <c r="D42" s="6" t="s">
        <v>148</v>
      </c>
      <c r="E42" s="6" t="str">
        <f t="shared" si="0"/>
        <v>Senior</v>
      </c>
      <c r="F42" s="20" t="str">
        <f t="shared" si="1"/>
        <v>Yes</v>
      </c>
    </row>
    <row r="43" spans="1:6" x14ac:dyDescent="0.3">
      <c r="A43" s="6">
        <v>41</v>
      </c>
      <c r="B43" s="6" t="s">
        <v>186</v>
      </c>
      <c r="C43" s="6" t="s">
        <v>200</v>
      </c>
      <c r="D43" s="6" t="s">
        <v>146</v>
      </c>
      <c r="E43" s="6" t="str">
        <f t="shared" si="0"/>
        <v>Yes</v>
      </c>
      <c r="F43" s="20" t="str">
        <f t="shared" si="1"/>
        <v>No</v>
      </c>
    </row>
    <row r="44" spans="1:6" x14ac:dyDescent="0.3">
      <c r="A44" s="6">
        <v>42</v>
      </c>
      <c r="B44" s="6" t="s">
        <v>209</v>
      </c>
      <c r="C44" s="6" t="s">
        <v>199</v>
      </c>
      <c r="D44" s="6" t="s">
        <v>149</v>
      </c>
      <c r="E44" s="6" t="str">
        <f t="shared" si="0"/>
        <v>Senior</v>
      </c>
      <c r="F44" s="20" t="str">
        <f t="shared" si="1"/>
        <v>Yes</v>
      </c>
    </row>
    <row r="45" spans="1:6" x14ac:dyDescent="0.3">
      <c r="A45" s="6">
        <v>43</v>
      </c>
      <c r="B45" s="6" t="s">
        <v>58</v>
      </c>
      <c r="C45" s="6" t="s">
        <v>151</v>
      </c>
      <c r="D45" s="6" t="s">
        <v>149</v>
      </c>
      <c r="E45" s="6" t="str">
        <f t="shared" si="0"/>
        <v>Senior</v>
      </c>
      <c r="F45" s="20" t="str">
        <f t="shared" si="1"/>
        <v>Yes</v>
      </c>
    </row>
    <row r="46" spans="1:6" x14ac:dyDescent="0.3">
      <c r="A46" s="6">
        <v>44</v>
      </c>
      <c r="B46" s="6" t="s">
        <v>59</v>
      </c>
      <c r="C46" s="6" t="s">
        <v>151</v>
      </c>
      <c r="D46" s="6" t="s">
        <v>146</v>
      </c>
      <c r="E46" s="6" t="str">
        <f t="shared" si="0"/>
        <v>Senior</v>
      </c>
      <c r="F46" s="20" t="str">
        <f t="shared" si="1"/>
        <v>No</v>
      </c>
    </row>
    <row r="47" spans="1:6" x14ac:dyDescent="0.3">
      <c r="A47" s="6">
        <v>45</v>
      </c>
      <c r="B47" s="6" t="s">
        <v>60</v>
      </c>
      <c r="C47" s="6" t="s">
        <v>151</v>
      </c>
      <c r="D47" s="6" t="s">
        <v>149</v>
      </c>
      <c r="E47" s="6" t="str">
        <f t="shared" si="0"/>
        <v>Senior</v>
      </c>
      <c r="F47" s="20" t="str">
        <f t="shared" si="1"/>
        <v>Yes</v>
      </c>
    </row>
    <row r="48" spans="1:6" x14ac:dyDescent="0.3">
      <c r="A48" s="6">
        <v>46</v>
      </c>
      <c r="B48" s="6" t="s">
        <v>61</v>
      </c>
      <c r="C48" s="6" t="s">
        <v>199</v>
      </c>
      <c r="D48" s="6" t="s">
        <v>146</v>
      </c>
      <c r="E48" s="6" t="str">
        <f t="shared" si="0"/>
        <v>Senior</v>
      </c>
      <c r="F48" s="20" t="str">
        <f t="shared" si="1"/>
        <v>No</v>
      </c>
    </row>
    <row r="49" spans="1:8" x14ac:dyDescent="0.3">
      <c r="A49" s="6">
        <v>47</v>
      </c>
      <c r="B49" s="6" t="s">
        <v>62</v>
      </c>
      <c r="C49" s="6" t="s">
        <v>200</v>
      </c>
      <c r="D49" s="6" t="s">
        <v>146</v>
      </c>
      <c r="E49" s="6" t="str">
        <f t="shared" si="0"/>
        <v>Yes</v>
      </c>
      <c r="F49" s="20" t="str">
        <f t="shared" si="1"/>
        <v>No</v>
      </c>
    </row>
    <row r="50" spans="1:8" x14ac:dyDescent="0.3">
      <c r="A50" s="6">
        <v>48</v>
      </c>
      <c r="B50" s="6" t="s">
        <v>63</v>
      </c>
      <c r="C50" s="6" t="s">
        <v>151</v>
      </c>
      <c r="D50" s="6" t="s">
        <v>146</v>
      </c>
      <c r="E50" s="6" t="str">
        <f t="shared" si="0"/>
        <v>Yes</v>
      </c>
      <c r="F50" s="20" t="str">
        <f t="shared" si="1"/>
        <v>No</v>
      </c>
      <c r="H50" t="s">
        <v>152</v>
      </c>
    </row>
    <row r="51" spans="1:8" x14ac:dyDescent="0.3">
      <c r="A51" s="6">
        <v>49</v>
      </c>
      <c r="B51" s="6" t="s">
        <v>64</v>
      </c>
      <c r="C51" s="6" t="s">
        <v>151</v>
      </c>
      <c r="D51" s="6" t="s">
        <v>146</v>
      </c>
      <c r="E51" s="6" t="str">
        <f t="shared" si="0"/>
        <v>Yes</v>
      </c>
      <c r="F51" s="20" t="str">
        <f t="shared" si="1"/>
        <v>No</v>
      </c>
      <c r="H51" t="s">
        <v>152</v>
      </c>
    </row>
    <row r="52" spans="1:8" x14ac:dyDescent="0.3">
      <c r="A52" s="6">
        <v>50</v>
      </c>
      <c r="B52" s="6" t="s">
        <v>65</v>
      </c>
      <c r="C52" s="6" t="s">
        <v>151</v>
      </c>
      <c r="D52" s="6" t="s">
        <v>146</v>
      </c>
      <c r="E52" s="6" t="str">
        <f t="shared" si="0"/>
        <v>Senior</v>
      </c>
      <c r="F52" s="20" t="str">
        <f t="shared" si="1"/>
        <v>No</v>
      </c>
    </row>
    <row r="53" spans="1:8" x14ac:dyDescent="0.3">
      <c r="A53" s="6">
        <v>51</v>
      </c>
      <c r="B53" s="6" t="s">
        <v>192</v>
      </c>
      <c r="C53" s="6" t="s">
        <v>200</v>
      </c>
      <c r="D53" s="6" t="s">
        <v>146</v>
      </c>
      <c r="E53" s="6" t="str">
        <f t="shared" si="0"/>
        <v>Yes</v>
      </c>
      <c r="F53" s="20" t="str">
        <f t="shared" si="1"/>
        <v>No</v>
      </c>
    </row>
    <row r="54" spans="1:8" x14ac:dyDescent="0.3">
      <c r="A54" s="6">
        <v>52</v>
      </c>
      <c r="B54" s="6" t="s">
        <v>66</v>
      </c>
      <c r="C54" s="6" t="s">
        <v>200</v>
      </c>
      <c r="D54" s="6" t="s">
        <v>146</v>
      </c>
      <c r="E54" s="6" t="str">
        <f t="shared" si="0"/>
        <v>Yes</v>
      </c>
      <c r="F54" s="20" t="str">
        <f t="shared" si="1"/>
        <v>No</v>
      </c>
    </row>
    <row r="55" spans="1:8" x14ac:dyDescent="0.3">
      <c r="A55" s="6">
        <v>53</v>
      </c>
      <c r="B55" s="6" t="s">
        <v>67</v>
      </c>
      <c r="C55" s="6" t="s">
        <v>199</v>
      </c>
      <c r="D55" s="6" t="s">
        <v>146</v>
      </c>
      <c r="E55" s="6" t="str">
        <f t="shared" si="0"/>
        <v>Senior</v>
      </c>
      <c r="F55" s="20" t="str">
        <f t="shared" si="1"/>
        <v>No</v>
      </c>
    </row>
    <row r="56" spans="1:8" x14ac:dyDescent="0.3">
      <c r="A56" s="6">
        <v>54</v>
      </c>
      <c r="B56" s="6" t="s">
        <v>210</v>
      </c>
      <c r="C56" s="6" t="s">
        <v>151</v>
      </c>
      <c r="D56" s="6" t="s">
        <v>146</v>
      </c>
      <c r="E56" s="6" t="str">
        <f t="shared" si="0"/>
        <v>Yes</v>
      </c>
      <c r="F56" s="20" t="str">
        <f t="shared" si="1"/>
        <v>No</v>
      </c>
      <c r="H56" t="s">
        <v>152</v>
      </c>
    </row>
    <row r="57" spans="1:8" x14ac:dyDescent="0.3">
      <c r="A57" s="6">
        <v>55</v>
      </c>
      <c r="B57" s="6" t="s">
        <v>68</v>
      </c>
      <c r="C57" s="6" t="s">
        <v>151</v>
      </c>
      <c r="D57" s="6" t="s">
        <v>146</v>
      </c>
      <c r="E57" s="6" t="str">
        <f t="shared" si="0"/>
        <v>Yes</v>
      </c>
      <c r="F57" s="20" t="str">
        <f t="shared" si="1"/>
        <v>No</v>
      </c>
      <c r="H57" t="s">
        <v>152</v>
      </c>
    </row>
    <row r="58" spans="1:8" x14ac:dyDescent="0.3">
      <c r="A58" s="6">
        <v>56</v>
      </c>
      <c r="B58" s="6" t="s">
        <v>69</v>
      </c>
      <c r="C58" s="6" t="s">
        <v>151</v>
      </c>
      <c r="D58" s="6" t="s">
        <v>146</v>
      </c>
      <c r="E58" s="6" t="str">
        <f t="shared" si="0"/>
        <v>Senior</v>
      </c>
      <c r="F58" s="20" t="str">
        <f t="shared" si="1"/>
        <v>No</v>
      </c>
    </row>
    <row r="59" spans="1:8" x14ac:dyDescent="0.3">
      <c r="A59" s="6">
        <v>57</v>
      </c>
      <c r="B59" s="6" t="s">
        <v>70</v>
      </c>
      <c r="C59" s="6" t="s">
        <v>199</v>
      </c>
      <c r="D59" s="6" t="s">
        <v>146</v>
      </c>
      <c r="E59" s="6" t="str">
        <f t="shared" si="0"/>
        <v>Senior</v>
      </c>
      <c r="F59" s="20" t="str">
        <f t="shared" si="1"/>
        <v>No</v>
      </c>
    </row>
    <row r="60" spans="1:8" x14ac:dyDescent="0.3">
      <c r="A60" s="6">
        <v>58</v>
      </c>
      <c r="B60" s="6" t="s">
        <v>71</v>
      </c>
      <c r="C60" s="6" t="s">
        <v>200</v>
      </c>
      <c r="D60" s="6" t="s">
        <v>149</v>
      </c>
      <c r="E60" s="6" t="str">
        <f t="shared" si="0"/>
        <v>Senior</v>
      </c>
      <c r="F60" s="20" t="str">
        <f t="shared" si="1"/>
        <v>Yes</v>
      </c>
    </row>
    <row r="61" spans="1:8" x14ac:dyDescent="0.3">
      <c r="A61" s="6">
        <v>59</v>
      </c>
      <c r="B61" s="6" t="s">
        <v>174</v>
      </c>
      <c r="C61" s="6" t="s">
        <v>199</v>
      </c>
      <c r="D61" s="6" t="s">
        <v>146</v>
      </c>
      <c r="E61" s="6" t="str">
        <f t="shared" si="0"/>
        <v>Senior</v>
      </c>
      <c r="F61" s="20" t="str">
        <f t="shared" si="1"/>
        <v>No</v>
      </c>
    </row>
    <row r="62" spans="1:8" x14ac:dyDescent="0.3">
      <c r="A62" s="6">
        <v>60</v>
      </c>
      <c r="B62" s="6" t="s">
        <v>72</v>
      </c>
      <c r="C62" s="6" t="s">
        <v>200</v>
      </c>
      <c r="D62" s="6" t="s">
        <v>146</v>
      </c>
      <c r="E62" s="6" t="str">
        <f t="shared" si="0"/>
        <v>Yes</v>
      </c>
      <c r="F62" s="20" t="str">
        <f t="shared" si="1"/>
        <v>No</v>
      </c>
    </row>
    <row r="63" spans="1:8" x14ac:dyDescent="0.3">
      <c r="A63" s="6">
        <v>61</v>
      </c>
      <c r="B63" s="6" t="s">
        <v>73</v>
      </c>
      <c r="C63" s="6" t="s">
        <v>200</v>
      </c>
      <c r="D63" s="6" t="s">
        <v>146</v>
      </c>
      <c r="E63" s="6" t="str">
        <f t="shared" si="0"/>
        <v>Yes</v>
      </c>
      <c r="F63" s="20" t="str">
        <f t="shared" si="1"/>
        <v>No</v>
      </c>
    </row>
    <row r="64" spans="1:8" x14ac:dyDescent="0.3">
      <c r="A64" s="6">
        <v>62</v>
      </c>
      <c r="B64" s="6" t="s">
        <v>74</v>
      </c>
      <c r="C64" s="6" t="s">
        <v>200</v>
      </c>
      <c r="D64" s="6" t="s">
        <v>146</v>
      </c>
      <c r="E64" s="6" t="str">
        <f t="shared" si="0"/>
        <v>Yes</v>
      </c>
      <c r="F64" s="20" t="str">
        <f t="shared" si="1"/>
        <v>No</v>
      </c>
    </row>
    <row r="65" spans="1:6" x14ac:dyDescent="0.3">
      <c r="A65" s="6">
        <v>63</v>
      </c>
      <c r="B65" s="6" t="s">
        <v>75</v>
      </c>
      <c r="C65" s="6" t="s">
        <v>200</v>
      </c>
      <c r="D65" s="6" t="s">
        <v>146</v>
      </c>
      <c r="E65" s="6" t="str">
        <f t="shared" si="0"/>
        <v>Yes</v>
      </c>
      <c r="F65" s="20" t="str">
        <f t="shared" si="1"/>
        <v>No</v>
      </c>
    </row>
    <row r="66" spans="1:6" x14ac:dyDescent="0.3">
      <c r="A66" s="6">
        <v>64</v>
      </c>
      <c r="B66" s="6" t="s">
        <v>76</v>
      </c>
      <c r="C66" s="6" t="s">
        <v>200</v>
      </c>
      <c r="D66" s="6" t="s">
        <v>146</v>
      </c>
      <c r="E66" s="6" t="str">
        <f t="shared" si="0"/>
        <v>Yes</v>
      </c>
      <c r="F66" s="20" t="str">
        <f t="shared" si="1"/>
        <v>No</v>
      </c>
    </row>
    <row r="67" spans="1:6" x14ac:dyDescent="0.3">
      <c r="A67" s="6">
        <v>65</v>
      </c>
      <c r="B67" s="6" t="s">
        <v>140</v>
      </c>
      <c r="C67" s="6" t="s">
        <v>151</v>
      </c>
      <c r="D67" s="6" t="s">
        <v>146</v>
      </c>
      <c r="E67" s="6" t="str">
        <f t="shared" si="0"/>
        <v>Senior</v>
      </c>
      <c r="F67" s="20" t="str">
        <f t="shared" si="1"/>
        <v>No</v>
      </c>
    </row>
    <row r="68" spans="1:6" x14ac:dyDescent="0.3">
      <c r="A68" s="6">
        <v>66</v>
      </c>
      <c r="B68" s="6" t="s">
        <v>77</v>
      </c>
      <c r="C68" s="6" t="s">
        <v>151</v>
      </c>
      <c r="D68" s="6" t="s">
        <v>146</v>
      </c>
      <c r="E68" s="6" t="str">
        <f t="shared" ref="E68:E131" si="2">IF(OR(C68&amp;D68="PSBFIAAA",H68="Yes"),"Yes","Senior")</f>
        <v>Senior</v>
      </c>
      <c r="F68" s="20" t="str">
        <f t="shared" ref="F68:F131" si="3">IF(D68="AAA","No","Yes")</f>
        <v>No</v>
      </c>
    </row>
    <row r="69" spans="1:6" x14ac:dyDescent="0.3">
      <c r="A69" s="6">
        <v>67</v>
      </c>
      <c r="B69" s="6" t="s">
        <v>78</v>
      </c>
      <c r="C69" s="6" t="s">
        <v>200</v>
      </c>
      <c r="D69" s="6" t="s">
        <v>149</v>
      </c>
      <c r="E69" s="6" t="str">
        <f t="shared" si="2"/>
        <v>Senior</v>
      </c>
      <c r="F69" s="20" t="str">
        <f t="shared" si="3"/>
        <v>Yes</v>
      </c>
    </row>
    <row r="70" spans="1:6" x14ac:dyDescent="0.3">
      <c r="A70" s="6">
        <v>68</v>
      </c>
      <c r="B70" s="6" t="s">
        <v>193</v>
      </c>
      <c r="C70" s="6" t="s">
        <v>151</v>
      </c>
      <c r="D70" s="6" t="s">
        <v>149</v>
      </c>
      <c r="E70" s="6" t="str">
        <f t="shared" si="2"/>
        <v>Senior</v>
      </c>
      <c r="F70" s="20" t="str">
        <f t="shared" si="3"/>
        <v>Yes</v>
      </c>
    </row>
    <row r="71" spans="1:6" x14ac:dyDescent="0.3">
      <c r="A71" s="6">
        <v>69</v>
      </c>
      <c r="B71" s="6" t="s">
        <v>79</v>
      </c>
      <c r="C71" s="6" t="s">
        <v>151</v>
      </c>
      <c r="D71" s="6" t="s">
        <v>149</v>
      </c>
      <c r="E71" s="6" t="str">
        <f t="shared" si="2"/>
        <v>Senior</v>
      </c>
      <c r="F71" s="20" t="str">
        <f t="shared" si="3"/>
        <v>Yes</v>
      </c>
    </row>
    <row r="72" spans="1:6" x14ac:dyDescent="0.3">
      <c r="A72" s="6">
        <v>70</v>
      </c>
      <c r="B72" s="6" t="s">
        <v>80</v>
      </c>
      <c r="C72" s="6" t="s">
        <v>151</v>
      </c>
      <c r="D72" s="6" t="s">
        <v>146</v>
      </c>
      <c r="E72" s="6" t="str">
        <f t="shared" si="2"/>
        <v>Senior</v>
      </c>
      <c r="F72" s="20" t="str">
        <f t="shared" si="3"/>
        <v>No</v>
      </c>
    </row>
    <row r="73" spans="1:6" x14ac:dyDescent="0.3">
      <c r="A73" s="6">
        <v>71</v>
      </c>
      <c r="B73" s="6" t="s">
        <v>175</v>
      </c>
      <c r="C73" s="6" t="s">
        <v>199</v>
      </c>
      <c r="D73" s="6" t="s">
        <v>146</v>
      </c>
      <c r="E73" s="6" t="str">
        <f t="shared" si="2"/>
        <v>Senior</v>
      </c>
      <c r="F73" s="20" t="str">
        <f t="shared" si="3"/>
        <v>No</v>
      </c>
    </row>
    <row r="74" spans="1:6" x14ac:dyDescent="0.3">
      <c r="A74" s="6">
        <v>72</v>
      </c>
      <c r="B74" s="6" t="s">
        <v>176</v>
      </c>
      <c r="C74" s="6" t="s">
        <v>199</v>
      </c>
      <c r="D74" s="6" t="s">
        <v>146</v>
      </c>
      <c r="E74" s="6" t="str">
        <f t="shared" si="2"/>
        <v>Senior</v>
      </c>
      <c r="F74" s="20" t="str">
        <f t="shared" si="3"/>
        <v>No</v>
      </c>
    </row>
    <row r="75" spans="1:6" x14ac:dyDescent="0.3">
      <c r="A75" s="6">
        <v>73</v>
      </c>
      <c r="B75" s="6" t="s">
        <v>81</v>
      </c>
      <c r="C75" s="6" t="s">
        <v>151</v>
      </c>
      <c r="D75" s="6" t="s">
        <v>148</v>
      </c>
      <c r="E75" s="6" t="str">
        <f t="shared" si="2"/>
        <v>Senior</v>
      </c>
      <c r="F75" s="20" t="str">
        <f t="shared" si="3"/>
        <v>Yes</v>
      </c>
    </row>
    <row r="76" spans="1:6" x14ac:dyDescent="0.3">
      <c r="A76" s="6">
        <v>74</v>
      </c>
      <c r="B76" s="6" t="s">
        <v>82</v>
      </c>
      <c r="C76" s="6" t="s">
        <v>151</v>
      </c>
      <c r="D76" s="6" t="s">
        <v>148</v>
      </c>
      <c r="E76" s="6" t="str">
        <f t="shared" si="2"/>
        <v>Senior</v>
      </c>
      <c r="F76" s="20" t="str">
        <f t="shared" si="3"/>
        <v>Yes</v>
      </c>
    </row>
    <row r="77" spans="1:6" x14ac:dyDescent="0.3">
      <c r="A77" s="6">
        <v>75</v>
      </c>
      <c r="B77" s="6" t="s">
        <v>83</v>
      </c>
      <c r="C77" s="6" t="s">
        <v>151</v>
      </c>
      <c r="D77" s="6" t="s">
        <v>148</v>
      </c>
      <c r="E77" s="6" t="str">
        <f t="shared" si="2"/>
        <v>Senior</v>
      </c>
      <c r="F77" s="20" t="str">
        <f t="shared" si="3"/>
        <v>Yes</v>
      </c>
    </row>
    <row r="78" spans="1:6" x14ac:dyDescent="0.3">
      <c r="A78" s="6">
        <v>76</v>
      </c>
      <c r="B78" s="6" t="s">
        <v>84</v>
      </c>
      <c r="C78" s="6" t="s">
        <v>151</v>
      </c>
      <c r="D78" s="6" t="s">
        <v>148</v>
      </c>
      <c r="E78" s="6" t="str">
        <f t="shared" si="2"/>
        <v>Senior</v>
      </c>
      <c r="F78" s="20" t="str">
        <f t="shared" si="3"/>
        <v>Yes</v>
      </c>
    </row>
    <row r="79" spans="1:6" x14ac:dyDescent="0.3">
      <c r="A79" s="6">
        <v>77</v>
      </c>
      <c r="B79" s="6" t="s">
        <v>85</v>
      </c>
      <c r="C79" s="6" t="s">
        <v>199</v>
      </c>
      <c r="D79" s="6" t="s">
        <v>146</v>
      </c>
      <c r="E79" s="6" t="str">
        <f t="shared" si="2"/>
        <v>Senior</v>
      </c>
      <c r="F79" s="20" t="str">
        <f t="shared" si="3"/>
        <v>No</v>
      </c>
    </row>
    <row r="80" spans="1:6" x14ac:dyDescent="0.3">
      <c r="A80" s="6">
        <v>78</v>
      </c>
      <c r="B80" s="6" t="s">
        <v>86</v>
      </c>
      <c r="C80" s="6" t="s">
        <v>200</v>
      </c>
      <c r="D80" s="6" t="s">
        <v>146</v>
      </c>
      <c r="E80" s="6" t="str">
        <f t="shared" si="2"/>
        <v>Yes</v>
      </c>
      <c r="F80" s="20" t="str">
        <f t="shared" si="3"/>
        <v>No</v>
      </c>
    </row>
    <row r="81" spans="1:6" x14ac:dyDescent="0.3">
      <c r="A81" s="6">
        <v>79</v>
      </c>
      <c r="B81" s="6" t="s">
        <v>87</v>
      </c>
      <c r="C81" s="6" t="s">
        <v>199</v>
      </c>
      <c r="D81" s="6" t="s">
        <v>146</v>
      </c>
      <c r="E81" s="6" t="str">
        <f t="shared" si="2"/>
        <v>Senior</v>
      </c>
      <c r="F81" s="20" t="str">
        <f t="shared" si="3"/>
        <v>No</v>
      </c>
    </row>
    <row r="82" spans="1:6" x14ac:dyDescent="0.3">
      <c r="A82" s="6">
        <v>80</v>
      </c>
      <c r="B82" s="6" t="s">
        <v>88</v>
      </c>
      <c r="C82" s="6" t="s">
        <v>199</v>
      </c>
      <c r="D82" s="6" t="s">
        <v>146</v>
      </c>
      <c r="E82" s="6" t="str">
        <f t="shared" si="2"/>
        <v>Senior</v>
      </c>
      <c r="F82" s="20" t="str">
        <f t="shared" si="3"/>
        <v>No</v>
      </c>
    </row>
    <row r="83" spans="1:6" x14ac:dyDescent="0.3">
      <c r="A83" s="6">
        <v>81</v>
      </c>
      <c r="B83" s="6" t="s">
        <v>89</v>
      </c>
      <c r="C83" s="6" t="s">
        <v>199</v>
      </c>
      <c r="D83" s="6" t="s">
        <v>146</v>
      </c>
      <c r="E83" s="6" t="str">
        <f t="shared" si="2"/>
        <v>Senior</v>
      </c>
      <c r="F83" s="20" t="str">
        <f t="shared" si="3"/>
        <v>No</v>
      </c>
    </row>
    <row r="84" spans="1:6" x14ac:dyDescent="0.3">
      <c r="A84" s="6">
        <v>82</v>
      </c>
      <c r="B84" s="6" t="s">
        <v>194</v>
      </c>
      <c r="C84" s="6" t="s">
        <v>151</v>
      </c>
      <c r="D84" s="6" t="s">
        <v>146</v>
      </c>
      <c r="E84" s="6" t="str">
        <f t="shared" si="2"/>
        <v>Senior</v>
      </c>
      <c r="F84" s="20" t="str">
        <f t="shared" si="3"/>
        <v>No</v>
      </c>
    </row>
    <row r="85" spans="1:6" x14ac:dyDescent="0.3">
      <c r="A85" s="6">
        <v>83</v>
      </c>
      <c r="B85" s="6" t="s">
        <v>90</v>
      </c>
      <c r="C85" s="6" t="s">
        <v>199</v>
      </c>
      <c r="D85" s="6" t="s">
        <v>146</v>
      </c>
      <c r="E85" s="6" t="str">
        <f t="shared" si="2"/>
        <v>Senior</v>
      </c>
      <c r="F85" s="20" t="str">
        <f t="shared" si="3"/>
        <v>No</v>
      </c>
    </row>
    <row r="86" spans="1:6" x14ac:dyDescent="0.3">
      <c r="A86" s="6">
        <v>84</v>
      </c>
      <c r="B86" s="6" t="s">
        <v>195</v>
      </c>
      <c r="C86" s="6" t="s">
        <v>199</v>
      </c>
      <c r="D86" s="6" t="s">
        <v>146</v>
      </c>
      <c r="E86" s="6" t="str">
        <f t="shared" si="2"/>
        <v>Senior</v>
      </c>
      <c r="F86" s="20" t="str">
        <f t="shared" si="3"/>
        <v>No</v>
      </c>
    </row>
    <row r="87" spans="1:6" x14ac:dyDescent="0.3">
      <c r="A87" s="6">
        <v>85</v>
      </c>
      <c r="B87" s="6" t="s">
        <v>196</v>
      </c>
      <c r="C87" s="6" t="s">
        <v>151</v>
      </c>
      <c r="D87" s="6" t="s">
        <v>146</v>
      </c>
      <c r="E87" s="6" t="str">
        <f t="shared" si="2"/>
        <v>Senior</v>
      </c>
      <c r="F87" s="20" t="str">
        <f t="shared" si="3"/>
        <v>No</v>
      </c>
    </row>
    <row r="88" spans="1:6" x14ac:dyDescent="0.3">
      <c r="A88" s="6">
        <v>86</v>
      </c>
      <c r="B88" s="6" t="s">
        <v>91</v>
      </c>
      <c r="C88" s="6" t="s">
        <v>199</v>
      </c>
      <c r="D88" s="6" t="s">
        <v>148</v>
      </c>
      <c r="E88" s="6" t="str">
        <f t="shared" si="2"/>
        <v>Senior</v>
      </c>
      <c r="F88" s="20" t="str">
        <f t="shared" si="3"/>
        <v>Yes</v>
      </c>
    </row>
    <row r="89" spans="1:6" x14ac:dyDescent="0.3">
      <c r="A89" s="6">
        <v>87</v>
      </c>
      <c r="B89" s="6" t="s">
        <v>203</v>
      </c>
      <c r="C89" s="6" t="s">
        <v>200</v>
      </c>
      <c r="D89" s="6" t="s">
        <v>146</v>
      </c>
      <c r="E89" s="6" t="str">
        <f t="shared" si="2"/>
        <v>Yes</v>
      </c>
      <c r="F89" s="20" t="str">
        <f t="shared" si="3"/>
        <v>No</v>
      </c>
    </row>
    <row r="90" spans="1:6" x14ac:dyDescent="0.3">
      <c r="A90" s="6">
        <v>88</v>
      </c>
      <c r="B90" s="6" t="s">
        <v>92</v>
      </c>
      <c r="C90" s="6" t="s">
        <v>151</v>
      </c>
      <c r="D90" s="6" t="s">
        <v>146</v>
      </c>
      <c r="E90" s="6" t="str">
        <f t="shared" si="2"/>
        <v>Senior</v>
      </c>
      <c r="F90" s="20" t="str">
        <f t="shared" si="3"/>
        <v>No</v>
      </c>
    </row>
    <row r="91" spans="1:6" x14ac:dyDescent="0.3">
      <c r="A91" s="6">
        <v>89</v>
      </c>
      <c r="B91" s="6" t="s">
        <v>93</v>
      </c>
      <c r="C91" s="6" t="s">
        <v>151</v>
      </c>
      <c r="D91" s="6" t="s">
        <v>146</v>
      </c>
      <c r="E91" s="6" t="str">
        <f t="shared" si="2"/>
        <v>Senior</v>
      </c>
      <c r="F91" s="20" t="str">
        <f t="shared" si="3"/>
        <v>No</v>
      </c>
    </row>
    <row r="92" spans="1:6" x14ac:dyDescent="0.3">
      <c r="A92" s="6">
        <v>90</v>
      </c>
      <c r="B92" s="6" t="s">
        <v>94</v>
      </c>
      <c r="C92" s="6" t="s">
        <v>199</v>
      </c>
      <c r="D92" s="6" t="s">
        <v>149</v>
      </c>
      <c r="E92" s="6" t="str">
        <f t="shared" si="2"/>
        <v>Senior</v>
      </c>
      <c r="F92" s="20" t="str">
        <f t="shared" si="3"/>
        <v>Yes</v>
      </c>
    </row>
    <row r="93" spans="1:6" x14ac:dyDescent="0.3">
      <c r="A93" s="6">
        <v>91</v>
      </c>
      <c r="B93" s="6" t="s">
        <v>204</v>
      </c>
      <c r="C93" s="6" t="s">
        <v>151</v>
      </c>
      <c r="D93" s="6" t="s">
        <v>148</v>
      </c>
      <c r="E93" s="6" t="str">
        <f t="shared" si="2"/>
        <v>Senior</v>
      </c>
      <c r="F93" s="20" t="str">
        <f t="shared" si="3"/>
        <v>Yes</v>
      </c>
    </row>
    <row r="94" spans="1:6" x14ac:dyDescent="0.3">
      <c r="A94" s="6">
        <v>92</v>
      </c>
      <c r="B94" s="6" t="s">
        <v>95</v>
      </c>
      <c r="C94" s="6" t="s">
        <v>200</v>
      </c>
      <c r="D94" s="6" t="s">
        <v>146</v>
      </c>
      <c r="E94" s="6" t="str">
        <f t="shared" si="2"/>
        <v>Yes</v>
      </c>
      <c r="F94" s="20" t="str">
        <f t="shared" si="3"/>
        <v>No</v>
      </c>
    </row>
    <row r="95" spans="1:6" x14ac:dyDescent="0.3">
      <c r="A95" s="6">
        <v>93</v>
      </c>
      <c r="B95" s="6" t="s">
        <v>96</v>
      </c>
      <c r="C95" s="6" t="s">
        <v>200</v>
      </c>
      <c r="D95" s="6" t="s">
        <v>146</v>
      </c>
      <c r="E95" s="6" t="str">
        <f t="shared" si="2"/>
        <v>Yes</v>
      </c>
      <c r="F95" s="20" t="str">
        <f t="shared" si="3"/>
        <v>No</v>
      </c>
    </row>
    <row r="96" spans="1:6" x14ac:dyDescent="0.3">
      <c r="A96" s="6">
        <v>94</v>
      </c>
      <c r="B96" s="6" t="s">
        <v>97</v>
      </c>
      <c r="C96" s="6" t="s">
        <v>200</v>
      </c>
      <c r="D96" s="6" t="s">
        <v>146</v>
      </c>
      <c r="E96" s="6" t="str">
        <f t="shared" si="2"/>
        <v>Yes</v>
      </c>
      <c r="F96" s="20" t="str">
        <f t="shared" si="3"/>
        <v>No</v>
      </c>
    </row>
    <row r="97" spans="1:6" x14ac:dyDescent="0.3">
      <c r="A97" s="6">
        <v>95</v>
      </c>
      <c r="B97" s="6" t="s">
        <v>98</v>
      </c>
      <c r="C97" s="6" t="s">
        <v>151</v>
      </c>
      <c r="D97" s="6" t="s">
        <v>146</v>
      </c>
      <c r="E97" s="6" t="str">
        <f t="shared" si="2"/>
        <v>Senior</v>
      </c>
      <c r="F97" s="20" t="str">
        <f t="shared" si="3"/>
        <v>No</v>
      </c>
    </row>
    <row r="98" spans="1:6" x14ac:dyDescent="0.3">
      <c r="A98" s="6">
        <v>96</v>
      </c>
      <c r="B98" s="6" t="s">
        <v>99</v>
      </c>
      <c r="C98" s="6" t="s">
        <v>200</v>
      </c>
      <c r="D98" s="6" t="s">
        <v>146</v>
      </c>
      <c r="E98" s="6" t="str">
        <f t="shared" si="2"/>
        <v>Yes</v>
      </c>
      <c r="F98" s="20" t="str">
        <f t="shared" si="3"/>
        <v>No</v>
      </c>
    </row>
    <row r="99" spans="1:6" x14ac:dyDescent="0.3">
      <c r="A99" s="6">
        <v>97</v>
      </c>
      <c r="B99" s="6" t="s">
        <v>100</v>
      </c>
      <c r="C99" s="6" t="s">
        <v>200</v>
      </c>
      <c r="D99" s="6" t="s">
        <v>146</v>
      </c>
      <c r="E99" s="6" t="str">
        <f t="shared" si="2"/>
        <v>Yes</v>
      </c>
      <c r="F99" s="20" t="str">
        <f t="shared" si="3"/>
        <v>No</v>
      </c>
    </row>
    <row r="100" spans="1:6" x14ac:dyDescent="0.3">
      <c r="A100" s="6">
        <v>98</v>
      </c>
      <c r="B100" s="6" t="s">
        <v>177</v>
      </c>
      <c r="C100" s="6" t="s">
        <v>199</v>
      </c>
      <c r="D100" s="6" t="s">
        <v>146</v>
      </c>
      <c r="E100" s="6" t="str">
        <f t="shared" si="2"/>
        <v>Senior</v>
      </c>
      <c r="F100" s="20" t="str">
        <f t="shared" si="3"/>
        <v>No</v>
      </c>
    </row>
    <row r="101" spans="1:6" x14ac:dyDescent="0.3">
      <c r="A101" s="6">
        <v>99</v>
      </c>
      <c r="B101" s="6" t="s">
        <v>101</v>
      </c>
      <c r="C101" s="6" t="s">
        <v>200</v>
      </c>
      <c r="D101" s="6" t="s">
        <v>146</v>
      </c>
      <c r="E101" s="6" t="str">
        <f t="shared" si="2"/>
        <v>Yes</v>
      </c>
      <c r="F101" s="20" t="str">
        <f t="shared" si="3"/>
        <v>No</v>
      </c>
    </row>
    <row r="102" spans="1:6" x14ac:dyDescent="0.3">
      <c r="A102" s="6">
        <v>100</v>
      </c>
      <c r="B102" s="6" t="s">
        <v>205</v>
      </c>
      <c r="C102" s="6" t="s">
        <v>199</v>
      </c>
      <c r="D102" s="6" t="s">
        <v>146</v>
      </c>
      <c r="E102" s="6" t="str">
        <f t="shared" si="2"/>
        <v>Senior</v>
      </c>
      <c r="F102" s="20" t="str">
        <f t="shared" si="3"/>
        <v>No</v>
      </c>
    </row>
    <row r="103" spans="1:6" x14ac:dyDescent="0.3">
      <c r="A103" s="6">
        <v>101</v>
      </c>
      <c r="B103" s="6" t="s">
        <v>178</v>
      </c>
      <c r="C103" s="6" t="s">
        <v>199</v>
      </c>
      <c r="D103" s="6" t="s">
        <v>146</v>
      </c>
      <c r="E103" s="6" t="str">
        <f t="shared" si="2"/>
        <v>Senior</v>
      </c>
      <c r="F103" s="20" t="str">
        <f t="shared" si="3"/>
        <v>No</v>
      </c>
    </row>
    <row r="104" spans="1:6" x14ac:dyDescent="0.3">
      <c r="A104" s="6">
        <v>102</v>
      </c>
      <c r="B104" s="6" t="s">
        <v>187</v>
      </c>
      <c r="C104" s="6" t="s">
        <v>200</v>
      </c>
      <c r="D104" s="6" t="s">
        <v>149</v>
      </c>
      <c r="E104" s="6" t="str">
        <f t="shared" si="2"/>
        <v>Senior</v>
      </c>
      <c r="F104" s="20" t="str">
        <f t="shared" si="3"/>
        <v>Yes</v>
      </c>
    </row>
    <row r="105" spans="1:6" x14ac:dyDescent="0.3">
      <c r="A105" s="6">
        <v>103</v>
      </c>
      <c r="B105" s="6" t="s">
        <v>102</v>
      </c>
      <c r="C105" s="6" t="s">
        <v>200</v>
      </c>
      <c r="D105" s="6" t="s">
        <v>146</v>
      </c>
      <c r="E105" s="6" t="str">
        <f t="shared" si="2"/>
        <v>Yes</v>
      </c>
      <c r="F105" s="20" t="str">
        <f t="shared" si="3"/>
        <v>No</v>
      </c>
    </row>
    <row r="106" spans="1:6" x14ac:dyDescent="0.3">
      <c r="A106" s="6">
        <v>104</v>
      </c>
      <c r="B106" s="6" t="s">
        <v>103</v>
      </c>
      <c r="C106" s="6" t="s">
        <v>200</v>
      </c>
      <c r="D106" s="6" t="s">
        <v>146</v>
      </c>
      <c r="E106" s="6" t="str">
        <f t="shared" si="2"/>
        <v>Yes</v>
      </c>
      <c r="F106" s="20" t="str">
        <f t="shared" si="3"/>
        <v>No</v>
      </c>
    </row>
    <row r="107" spans="1:6" x14ac:dyDescent="0.3">
      <c r="A107" s="6">
        <v>105</v>
      </c>
      <c r="B107" s="6" t="s">
        <v>198</v>
      </c>
      <c r="C107" s="6" t="s">
        <v>200</v>
      </c>
      <c r="D107" s="6" t="s">
        <v>146</v>
      </c>
      <c r="E107" s="6" t="str">
        <f t="shared" si="2"/>
        <v>Yes</v>
      </c>
      <c r="F107" s="20" t="str">
        <f t="shared" si="3"/>
        <v>No</v>
      </c>
    </row>
    <row r="108" spans="1:6" x14ac:dyDescent="0.3">
      <c r="A108" s="6">
        <v>106</v>
      </c>
      <c r="B108" s="6" t="s">
        <v>104</v>
      </c>
      <c r="C108" s="6" t="s">
        <v>151</v>
      </c>
      <c r="D108" s="6" t="s">
        <v>149</v>
      </c>
      <c r="E108" s="6" t="str">
        <f t="shared" si="2"/>
        <v>Senior</v>
      </c>
      <c r="F108" s="20" t="str">
        <f t="shared" si="3"/>
        <v>Yes</v>
      </c>
    </row>
    <row r="109" spans="1:6" x14ac:dyDescent="0.3">
      <c r="A109" s="6">
        <v>107</v>
      </c>
      <c r="B109" s="6" t="s">
        <v>188</v>
      </c>
      <c r="C109" s="6" t="s">
        <v>200</v>
      </c>
      <c r="D109" s="6" t="s">
        <v>146</v>
      </c>
      <c r="E109" s="6" t="str">
        <f t="shared" si="2"/>
        <v>Yes</v>
      </c>
      <c r="F109" s="20" t="str">
        <f t="shared" si="3"/>
        <v>No</v>
      </c>
    </row>
    <row r="110" spans="1:6" x14ac:dyDescent="0.3">
      <c r="A110" s="6">
        <v>108</v>
      </c>
      <c r="B110" s="6" t="s">
        <v>105</v>
      </c>
      <c r="C110" s="6" t="s">
        <v>199</v>
      </c>
      <c r="D110" s="6" t="s">
        <v>149</v>
      </c>
      <c r="E110" s="6" t="str">
        <f t="shared" si="2"/>
        <v>Senior</v>
      </c>
      <c r="F110" s="20" t="str">
        <f t="shared" si="3"/>
        <v>Yes</v>
      </c>
    </row>
    <row r="111" spans="1:6" x14ac:dyDescent="0.3">
      <c r="A111" s="6">
        <v>109</v>
      </c>
      <c r="B111" s="6" t="s">
        <v>189</v>
      </c>
      <c r="C111" s="6" t="s">
        <v>200</v>
      </c>
      <c r="D111" s="6" t="s">
        <v>146</v>
      </c>
      <c r="E111" s="6" t="str">
        <f t="shared" si="2"/>
        <v>Yes</v>
      </c>
      <c r="F111" s="20" t="str">
        <f t="shared" si="3"/>
        <v>No</v>
      </c>
    </row>
    <row r="112" spans="1:6" x14ac:dyDescent="0.3">
      <c r="A112" s="6">
        <v>110</v>
      </c>
      <c r="B112" s="6" t="s">
        <v>106</v>
      </c>
      <c r="C112" s="6" t="s">
        <v>200</v>
      </c>
      <c r="D112" s="6" t="s">
        <v>146</v>
      </c>
      <c r="E112" s="6" t="str">
        <f t="shared" si="2"/>
        <v>Yes</v>
      </c>
      <c r="F112" s="20" t="str">
        <f t="shared" si="3"/>
        <v>No</v>
      </c>
    </row>
    <row r="113" spans="1:8" x14ac:dyDescent="0.3">
      <c r="A113" s="6">
        <v>111</v>
      </c>
      <c r="B113" s="6" t="s">
        <v>107</v>
      </c>
      <c r="C113" s="6" t="s">
        <v>200</v>
      </c>
      <c r="D113" s="6" t="s">
        <v>146</v>
      </c>
      <c r="E113" s="6" t="str">
        <f t="shared" si="2"/>
        <v>Yes</v>
      </c>
      <c r="F113" s="20" t="str">
        <f t="shared" si="3"/>
        <v>No</v>
      </c>
    </row>
    <row r="114" spans="1:8" x14ac:dyDescent="0.3">
      <c r="A114" s="6">
        <v>112</v>
      </c>
      <c r="B114" s="6" t="s">
        <v>185</v>
      </c>
      <c r="C114" s="6" t="s">
        <v>200</v>
      </c>
      <c r="D114" s="6" t="s">
        <v>148</v>
      </c>
      <c r="E114" s="6" t="str">
        <f t="shared" si="2"/>
        <v>Senior</v>
      </c>
      <c r="F114" s="20" t="str">
        <f t="shared" si="3"/>
        <v>Yes</v>
      </c>
    </row>
    <row r="115" spans="1:8" x14ac:dyDescent="0.3">
      <c r="A115" s="6">
        <v>113</v>
      </c>
      <c r="B115" s="6" t="s">
        <v>108</v>
      </c>
      <c r="C115" s="6" t="s">
        <v>200</v>
      </c>
      <c r="D115" s="6" t="s">
        <v>146</v>
      </c>
      <c r="E115" s="6" t="str">
        <f t="shared" si="2"/>
        <v>Yes</v>
      </c>
      <c r="F115" s="20" t="str">
        <f t="shared" si="3"/>
        <v>No</v>
      </c>
    </row>
    <row r="116" spans="1:8" x14ac:dyDescent="0.3">
      <c r="A116" s="6">
        <v>114</v>
      </c>
      <c r="B116" s="6" t="s">
        <v>109</v>
      </c>
      <c r="C116" s="6" t="s">
        <v>151</v>
      </c>
      <c r="D116" s="6" t="s">
        <v>146</v>
      </c>
      <c r="E116" s="6" t="str">
        <f t="shared" si="2"/>
        <v>Senior</v>
      </c>
      <c r="F116" s="20" t="str">
        <f t="shared" si="3"/>
        <v>No</v>
      </c>
    </row>
    <row r="117" spans="1:8" x14ac:dyDescent="0.3">
      <c r="A117" s="6">
        <v>115</v>
      </c>
      <c r="B117" s="6" t="s">
        <v>110</v>
      </c>
      <c r="C117" s="6" t="s">
        <v>151</v>
      </c>
      <c r="D117" s="6" t="s">
        <v>146</v>
      </c>
      <c r="E117" s="6" t="str">
        <f t="shared" si="2"/>
        <v>Senior</v>
      </c>
      <c r="F117" s="20" t="str">
        <f t="shared" si="3"/>
        <v>No</v>
      </c>
    </row>
    <row r="118" spans="1:8" x14ac:dyDescent="0.3">
      <c r="A118" s="6">
        <v>116</v>
      </c>
      <c r="B118" s="6" t="s">
        <v>111</v>
      </c>
      <c r="C118" s="6" t="s">
        <v>151</v>
      </c>
      <c r="D118" s="6" t="s">
        <v>146</v>
      </c>
      <c r="E118" s="6" t="str">
        <f t="shared" si="2"/>
        <v>Senior</v>
      </c>
      <c r="F118" s="20" t="str">
        <f t="shared" si="3"/>
        <v>No</v>
      </c>
    </row>
    <row r="119" spans="1:8" x14ac:dyDescent="0.3">
      <c r="A119" s="6">
        <v>117</v>
      </c>
      <c r="B119" s="6" t="s">
        <v>112</v>
      </c>
      <c r="C119" s="6" t="s">
        <v>199</v>
      </c>
      <c r="D119" s="6" t="s">
        <v>146</v>
      </c>
      <c r="E119" s="6" t="str">
        <f t="shared" si="2"/>
        <v>Senior</v>
      </c>
      <c r="F119" s="20" t="str">
        <f t="shared" si="3"/>
        <v>No</v>
      </c>
    </row>
    <row r="120" spans="1:8" x14ac:dyDescent="0.3">
      <c r="A120" s="6">
        <v>118</v>
      </c>
      <c r="B120" s="6" t="s">
        <v>113</v>
      </c>
      <c r="C120" s="6" t="s">
        <v>151</v>
      </c>
      <c r="D120" s="6" t="s">
        <v>146</v>
      </c>
      <c r="E120" s="6" t="str">
        <f t="shared" si="2"/>
        <v>Yes</v>
      </c>
      <c r="F120" s="20" t="str">
        <f t="shared" si="3"/>
        <v>No</v>
      </c>
      <c r="H120" t="s">
        <v>152</v>
      </c>
    </row>
    <row r="121" spans="1:8" x14ac:dyDescent="0.3">
      <c r="A121" s="6">
        <v>119</v>
      </c>
      <c r="B121" s="6" t="s">
        <v>179</v>
      </c>
      <c r="C121" s="6" t="s">
        <v>199</v>
      </c>
      <c r="D121" s="6" t="s">
        <v>146</v>
      </c>
      <c r="E121" s="6" t="str">
        <f t="shared" si="2"/>
        <v>Senior</v>
      </c>
      <c r="F121" s="20" t="str">
        <f t="shared" si="3"/>
        <v>No</v>
      </c>
    </row>
    <row r="122" spans="1:8" x14ac:dyDescent="0.3">
      <c r="A122" s="6">
        <v>120</v>
      </c>
      <c r="B122" s="6" t="s">
        <v>114</v>
      </c>
      <c r="C122" s="6" t="s">
        <v>151</v>
      </c>
      <c r="D122" s="6" t="s">
        <v>146</v>
      </c>
      <c r="E122" s="6" t="str">
        <f t="shared" si="2"/>
        <v>Senior</v>
      </c>
      <c r="F122" s="20" t="str">
        <f t="shared" si="3"/>
        <v>No</v>
      </c>
    </row>
    <row r="123" spans="1:8" x14ac:dyDescent="0.3">
      <c r="A123" s="6">
        <v>121</v>
      </c>
      <c r="B123" s="6" t="s">
        <v>115</v>
      </c>
      <c r="C123" s="6" t="s">
        <v>199</v>
      </c>
      <c r="D123" s="6" t="s">
        <v>146</v>
      </c>
      <c r="E123" s="6" t="str">
        <f t="shared" si="2"/>
        <v>Senior</v>
      </c>
      <c r="F123" s="20" t="str">
        <f t="shared" si="3"/>
        <v>No</v>
      </c>
    </row>
    <row r="124" spans="1:8" x14ac:dyDescent="0.3">
      <c r="A124" s="6">
        <v>122</v>
      </c>
      <c r="B124" s="6" t="s">
        <v>211</v>
      </c>
      <c r="C124" s="6" t="s">
        <v>151</v>
      </c>
      <c r="D124" s="6" t="s">
        <v>146</v>
      </c>
      <c r="E124" s="6" t="str">
        <f t="shared" si="2"/>
        <v>Senior</v>
      </c>
      <c r="F124" s="20" t="str">
        <f t="shared" si="3"/>
        <v>No</v>
      </c>
    </row>
    <row r="125" spans="1:8" x14ac:dyDescent="0.3">
      <c r="A125" s="6">
        <v>123</v>
      </c>
      <c r="B125" s="6" t="s">
        <v>116</v>
      </c>
      <c r="C125" s="6" t="s">
        <v>200</v>
      </c>
      <c r="D125" s="6" t="s">
        <v>149</v>
      </c>
      <c r="E125" s="6" t="str">
        <f t="shared" si="2"/>
        <v>Senior</v>
      </c>
      <c r="F125" s="20" t="str">
        <f t="shared" si="3"/>
        <v>Yes</v>
      </c>
    </row>
    <row r="126" spans="1:8" x14ac:dyDescent="0.3">
      <c r="A126" s="6">
        <v>124</v>
      </c>
      <c r="B126" s="6" t="s">
        <v>117</v>
      </c>
      <c r="C126" s="6" t="s">
        <v>200</v>
      </c>
      <c r="D126" s="6" t="s">
        <v>146</v>
      </c>
      <c r="E126" s="6" t="str">
        <f t="shared" si="2"/>
        <v>Yes</v>
      </c>
      <c r="F126" s="20" t="str">
        <f t="shared" si="3"/>
        <v>No</v>
      </c>
    </row>
    <row r="127" spans="1:8" x14ac:dyDescent="0.3">
      <c r="A127" s="6">
        <v>125</v>
      </c>
      <c r="B127" s="6" t="s">
        <v>180</v>
      </c>
      <c r="C127" s="6" t="s">
        <v>199</v>
      </c>
      <c r="D127" s="6" t="s">
        <v>146</v>
      </c>
      <c r="E127" s="6" t="str">
        <f t="shared" si="2"/>
        <v>Senior</v>
      </c>
      <c r="F127" s="20" t="str">
        <f t="shared" si="3"/>
        <v>No</v>
      </c>
    </row>
    <row r="128" spans="1:8" x14ac:dyDescent="0.3">
      <c r="A128" s="6">
        <v>126</v>
      </c>
      <c r="B128" s="6" t="s">
        <v>181</v>
      </c>
      <c r="C128" s="6" t="s">
        <v>199</v>
      </c>
      <c r="D128" s="6" t="s">
        <v>146</v>
      </c>
      <c r="E128" s="6" t="str">
        <f t="shared" si="2"/>
        <v>Senior</v>
      </c>
      <c r="F128" s="20" t="str">
        <f t="shared" si="3"/>
        <v>No</v>
      </c>
    </row>
    <row r="129" spans="1:8" x14ac:dyDescent="0.3">
      <c r="A129" s="6">
        <v>127</v>
      </c>
      <c r="B129" s="6" t="s">
        <v>184</v>
      </c>
      <c r="C129" s="6" t="s">
        <v>200</v>
      </c>
      <c r="D129" s="6" t="s">
        <v>146</v>
      </c>
      <c r="E129" s="6" t="str">
        <f t="shared" si="2"/>
        <v>Yes</v>
      </c>
      <c r="F129" s="20" t="str">
        <f t="shared" si="3"/>
        <v>No</v>
      </c>
    </row>
    <row r="130" spans="1:8" x14ac:dyDescent="0.3">
      <c r="A130" s="6">
        <v>128</v>
      </c>
      <c r="B130" s="6" t="s">
        <v>118</v>
      </c>
      <c r="C130" s="6" t="s">
        <v>151</v>
      </c>
      <c r="D130" s="6" t="s">
        <v>149</v>
      </c>
      <c r="E130" s="6" t="str">
        <f t="shared" si="2"/>
        <v>Senior</v>
      </c>
      <c r="F130" s="20" t="str">
        <f t="shared" si="3"/>
        <v>Yes</v>
      </c>
    </row>
    <row r="131" spans="1:8" x14ac:dyDescent="0.3">
      <c r="A131" s="6">
        <v>129</v>
      </c>
      <c r="B131" s="6" t="s">
        <v>182</v>
      </c>
      <c r="C131" s="6" t="s">
        <v>199</v>
      </c>
      <c r="D131" s="6" t="s">
        <v>146</v>
      </c>
      <c r="E131" s="6" t="str">
        <f t="shared" si="2"/>
        <v>Senior</v>
      </c>
      <c r="F131" s="20" t="str">
        <f t="shared" si="3"/>
        <v>No</v>
      </c>
    </row>
    <row r="132" spans="1:8" x14ac:dyDescent="0.3">
      <c r="A132" s="6">
        <v>130</v>
      </c>
      <c r="B132" s="6" t="s">
        <v>119</v>
      </c>
      <c r="C132" s="6" t="s">
        <v>200</v>
      </c>
      <c r="D132" s="6" t="s">
        <v>146</v>
      </c>
      <c r="E132" s="6" t="str">
        <f t="shared" ref="E132:E158" si="4">IF(OR(C132&amp;D132="PSBFIAAA",H132="Yes"),"Yes","Senior")</f>
        <v>Yes</v>
      </c>
      <c r="F132" s="20" t="str">
        <f t="shared" ref="F132:F150" si="5">IF(D132="AAA","No","Yes")</f>
        <v>No</v>
      </c>
    </row>
    <row r="133" spans="1:8" x14ac:dyDescent="0.3">
      <c r="A133" s="6">
        <v>131</v>
      </c>
      <c r="B133" s="6" t="s">
        <v>120</v>
      </c>
      <c r="C133" s="6" t="s">
        <v>200</v>
      </c>
      <c r="D133" s="6" t="s">
        <v>148</v>
      </c>
      <c r="E133" s="6" t="str">
        <f t="shared" si="4"/>
        <v>Senior</v>
      </c>
      <c r="F133" s="20" t="str">
        <f t="shared" si="5"/>
        <v>Yes</v>
      </c>
    </row>
    <row r="134" spans="1:8" x14ac:dyDescent="0.3">
      <c r="A134" s="6">
        <v>132</v>
      </c>
      <c r="B134" s="6" t="s">
        <v>121</v>
      </c>
      <c r="C134" s="6" t="s">
        <v>199</v>
      </c>
      <c r="D134" s="6" t="s">
        <v>146</v>
      </c>
      <c r="E134" s="6" t="str">
        <f t="shared" si="4"/>
        <v>Senior</v>
      </c>
      <c r="F134" s="20" t="str">
        <f t="shared" si="5"/>
        <v>No</v>
      </c>
    </row>
    <row r="135" spans="1:8" x14ac:dyDescent="0.3">
      <c r="A135" s="6">
        <v>133</v>
      </c>
      <c r="B135" s="6" t="s">
        <v>122</v>
      </c>
      <c r="C135" s="6" t="s">
        <v>199</v>
      </c>
      <c r="D135" s="6" t="s">
        <v>146</v>
      </c>
      <c r="E135" s="6" t="str">
        <f t="shared" si="4"/>
        <v>Senior</v>
      </c>
      <c r="F135" s="20" t="str">
        <f t="shared" si="5"/>
        <v>No</v>
      </c>
    </row>
    <row r="136" spans="1:8" x14ac:dyDescent="0.3">
      <c r="A136" s="6">
        <v>134</v>
      </c>
      <c r="B136" s="6" t="s">
        <v>123</v>
      </c>
      <c r="C136" s="6" t="s">
        <v>151</v>
      </c>
      <c r="D136" s="6" t="s">
        <v>146</v>
      </c>
      <c r="E136" s="6" t="str">
        <f t="shared" si="4"/>
        <v>Yes</v>
      </c>
      <c r="F136" s="20" t="str">
        <f t="shared" si="5"/>
        <v>No</v>
      </c>
      <c r="H136" t="s">
        <v>152</v>
      </c>
    </row>
    <row r="137" spans="1:8" x14ac:dyDescent="0.3">
      <c r="A137" s="6">
        <v>135</v>
      </c>
      <c r="B137" s="6" t="s">
        <v>124</v>
      </c>
      <c r="C137" s="6" t="s">
        <v>199</v>
      </c>
      <c r="D137" s="6" t="s">
        <v>146</v>
      </c>
      <c r="E137" s="6" t="str">
        <f t="shared" si="4"/>
        <v>Senior</v>
      </c>
      <c r="F137" s="20" t="str">
        <f t="shared" si="5"/>
        <v>No</v>
      </c>
    </row>
    <row r="138" spans="1:8" x14ac:dyDescent="0.3">
      <c r="A138" s="6">
        <v>136</v>
      </c>
      <c r="B138" s="6" t="s">
        <v>125</v>
      </c>
      <c r="C138" s="6" t="s">
        <v>199</v>
      </c>
      <c r="D138" s="6" t="s">
        <v>146</v>
      </c>
      <c r="E138" s="6" t="str">
        <f t="shared" si="4"/>
        <v>Senior</v>
      </c>
      <c r="F138" s="20" t="str">
        <f t="shared" si="5"/>
        <v>No</v>
      </c>
    </row>
    <row r="139" spans="1:8" x14ac:dyDescent="0.3">
      <c r="A139" s="6">
        <v>137</v>
      </c>
      <c r="B139" s="6" t="s">
        <v>206</v>
      </c>
      <c r="C139" s="6" t="s">
        <v>151</v>
      </c>
      <c r="D139" s="6" t="s">
        <v>149</v>
      </c>
      <c r="E139" s="6" t="str">
        <f t="shared" si="4"/>
        <v>Senior</v>
      </c>
      <c r="F139" s="20" t="str">
        <f t="shared" si="5"/>
        <v>Yes</v>
      </c>
    </row>
    <row r="140" spans="1:8" x14ac:dyDescent="0.3">
      <c r="A140" s="6">
        <v>138</v>
      </c>
      <c r="B140" s="6" t="s">
        <v>126</v>
      </c>
      <c r="C140" s="6" t="s">
        <v>151</v>
      </c>
      <c r="D140" s="6" t="s">
        <v>146</v>
      </c>
      <c r="E140" s="6" t="str">
        <f t="shared" si="4"/>
        <v>Senior</v>
      </c>
      <c r="F140" s="20" t="str">
        <f t="shared" si="5"/>
        <v>No</v>
      </c>
    </row>
    <row r="141" spans="1:8" x14ac:dyDescent="0.3">
      <c r="A141" s="6">
        <v>139</v>
      </c>
      <c r="B141" s="6" t="s">
        <v>127</v>
      </c>
      <c r="C141" s="6" t="s">
        <v>151</v>
      </c>
      <c r="D141" s="6" t="s">
        <v>146</v>
      </c>
      <c r="E141" s="6" t="str">
        <f t="shared" si="4"/>
        <v>Senior</v>
      </c>
      <c r="F141" s="20" t="str">
        <f t="shared" si="5"/>
        <v>No</v>
      </c>
    </row>
    <row r="142" spans="1:8" x14ac:dyDescent="0.3">
      <c r="A142" s="6">
        <v>140</v>
      </c>
      <c r="B142" s="6" t="s">
        <v>212</v>
      </c>
      <c r="C142" s="6" t="s">
        <v>151</v>
      </c>
      <c r="D142" s="6" t="s">
        <v>146</v>
      </c>
      <c r="E142" s="6" t="str">
        <f t="shared" si="4"/>
        <v>Senior</v>
      </c>
      <c r="F142" s="20" t="str">
        <f t="shared" si="5"/>
        <v>No</v>
      </c>
    </row>
    <row r="143" spans="1:8" x14ac:dyDescent="0.3">
      <c r="A143" s="6">
        <v>141</v>
      </c>
      <c r="B143" s="6" t="s">
        <v>183</v>
      </c>
      <c r="C143" s="6" t="s">
        <v>151</v>
      </c>
      <c r="D143" s="6" t="s">
        <v>149</v>
      </c>
      <c r="E143" s="6" t="str">
        <f t="shared" si="4"/>
        <v>Senior</v>
      </c>
      <c r="F143" s="20" t="str">
        <f t="shared" si="5"/>
        <v>Yes</v>
      </c>
    </row>
    <row r="144" spans="1:8" x14ac:dyDescent="0.3">
      <c r="A144" s="6">
        <v>142</v>
      </c>
      <c r="B144" s="6" t="s">
        <v>128</v>
      </c>
      <c r="C144" s="6" t="s">
        <v>151</v>
      </c>
      <c r="D144" s="6" t="s">
        <v>149</v>
      </c>
      <c r="E144" s="6" t="str">
        <f t="shared" si="4"/>
        <v>Senior</v>
      </c>
      <c r="F144" s="20" t="str">
        <f t="shared" si="5"/>
        <v>Yes</v>
      </c>
    </row>
    <row r="145" spans="1:6" x14ac:dyDescent="0.3">
      <c r="A145" s="6">
        <v>143</v>
      </c>
      <c r="B145" s="6" t="s">
        <v>197</v>
      </c>
      <c r="C145" s="6" t="s">
        <v>200</v>
      </c>
      <c r="D145" s="6" t="s">
        <v>149</v>
      </c>
      <c r="E145" s="6" t="str">
        <f t="shared" si="4"/>
        <v>Senior</v>
      </c>
      <c r="F145" s="20" t="str">
        <f t="shared" si="5"/>
        <v>Yes</v>
      </c>
    </row>
    <row r="146" spans="1:6" x14ac:dyDescent="0.3">
      <c r="A146" s="6">
        <v>144</v>
      </c>
      <c r="B146" s="6" t="s">
        <v>129</v>
      </c>
      <c r="C146" s="6" t="s">
        <v>200</v>
      </c>
      <c r="D146" s="6" t="s">
        <v>149</v>
      </c>
      <c r="E146" s="6" t="str">
        <f t="shared" si="4"/>
        <v>Senior</v>
      </c>
      <c r="F146" s="20" t="str">
        <f t="shared" si="5"/>
        <v>Yes</v>
      </c>
    </row>
    <row r="147" spans="1:6" x14ac:dyDescent="0.3">
      <c r="A147" s="6">
        <v>145</v>
      </c>
      <c r="B147" s="6" t="s">
        <v>130</v>
      </c>
      <c r="C147" s="6" t="s">
        <v>151</v>
      </c>
      <c r="D147" s="6" t="s">
        <v>146</v>
      </c>
      <c r="E147" s="6" t="str">
        <f t="shared" si="4"/>
        <v>Senior</v>
      </c>
      <c r="F147" s="20" t="str">
        <f t="shared" si="5"/>
        <v>No</v>
      </c>
    </row>
    <row r="148" spans="1:6" x14ac:dyDescent="0.3">
      <c r="A148" s="6">
        <v>146</v>
      </c>
      <c r="B148" s="6" t="s">
        <v>131</v>
      </c>
      <c r="C148" s="6" t="s">
        <v>151</v>
      </c>
      <c r="D148" s="6" t="s">
        <v>149</v>
      </c>
      <c r="E148" s="6" t="str">
        <f t="shared" si="4"/>
        <v>Senior</v>
      </c>
      <c r="F148" s="20" t="str">
        <f t="shared" si="5"/>
        <v>Yes</v>
      </c>
    </row>
    <row r="149" spans="1:6" x14ac:dyDescent="0.3">
      <c r="A149" s="6">
        <v>147</v>
      </c>
      <c r="B149" s="6" t="s">
        <v>132</v>
      </c>
      <c r="C149" s="6" t="s">
        <v>151</v>
      </c>
      <c r="D149" s="6" t="s">
        <v>149</v>
      </c>
      <c r="E149" s="6" t="str">
        <f t="shared" si="4"/>
        <v>Senior</v>
      </c>
      <c r="F149" s="20" t="str">
        <f t="shared" si="5"/>
        <v>Yes</v>
      </c>
    </row>
    <row r="150" spans="1:6" x14ac:dyDescent="0.3">
      <c r="A150" s="6">
        <v>148</v>
      </c>
      <c r="B150" s="6" t="s">
        <v>133</v>
      </c>
      <c r="C150" s="6" t="s">
        <v>151</v>
      </c>
      <c r="D150" s="6" t="s">
        <v>146</v>
      </c>
      <c r="E150" s="6" t="str">
        <f t="shared" si="4"/>
        <v>Senior</v>
      </c>
      <c r="F150" s="20" t="str">
        <f t="shared" si="5"/>
        <v>No</v>
      </c>
    </row>
    <row r="151" spans="1:6" x14ac:dyDescent="0.3">
      <c r="A151" s="6">
        <v>149</v>
      </c>
      <c r="B151" s="6" t="s">
        <v>134</v>
      </c>
      <c r="C151" s="6" t="s">
        <v>151</v>
      </c>
      <c r="D151" s="6" t="s">
        <v>149</v>
      </c>
      <c r="E151" s="6" t="str">
        <f t="shared" si="4"/>
        <v>Senior</v>
      </c>
      <c r="F151" s="20" t="str">
        <f t="shared" ref="F151:F158" si="6">IF(D151="AAA","No","Yes")</f>
        <v>Yes</v>
      </c>
    </row>
    <row r="152" spans="1:6" x14ac:dyDescent="0.3">
      <c r="A152" s="6">
        <v>150</v>
      </c>
      <c r="B152" s="6" t="s">
        <v>135</v>
      </c>
      <c r="C152" s="6" t="s">
        <v>151</v>
      </c>
      <c r="D152" s="6" t="s">
        <v>149</v>
      </c>
      <c r="E152" s="6" t="str">
        <f t="shared" si="4"/>
        <v>Senior</v>
      </c>
      <c r="F152" s="20" t="str">
        <f t="shared" si="6"/>
        <v>Yes</v>
      </c>
    </row>
    <row r="153" spans="1:6" x14ac:dyDescent="0.3">
      <c r="A153" s="6">
        <v>151</v>
      </c>
      <c r="B153" s="6" t="s">
        <v>207</v>
      </c>
      <c r="C153" s="6" t="s">
        <v>199</v>
      </c>
      <c r="D153" s="6" t="s">
        <v>146</v>
      </c>
      <c r="E153" s="6" t="str">
        <f t="shared" si="4"/>
        <v>Senior</v>
      </c>
      <c r="F153" s="20" t="str">
        <f t="shared" si="6"/>
        <v>No</v>
      </c>
    </row>
    <row r="154" spans="1:6" x14ac:dyDescent="0.3">
      <c r="A154" s="6">
        <v>152</v>
      </c>
      <c r="B154" s="6" t="s">
        <v>136</v>
      </c>
      <c r="C154" s="6" t="s">
        <v>151</v>
      </c>
      <c r="D154" s="6" t="s">
        <v>149</v>
      </c>
      <c r="E154" s="6" t="str">
        <f t="shared" si="4"/>
        <v>Senior</v>
      </c>
      <c r="F154" s="20" t="str">
        <f t="shared" si="6"/>
        <v>Yes</v>
      </c>
    </row>
    <row r="155" spans="1:6" x14ac:dyDescent="0.3">
      <c r="A155" s="6">
        <v>153</v>
      </c>
      <c r="B155" s="6" t="s">
        <v>137</v>
      </c>
      <c r="C155" s="6" t="s">
        <v>151</v>
      </c>
      <c r="D155" s="6" t="s">
        <v>149</v>
      </c>
      <c r="E155" s="6" t="str">
        <f t="shared" si="4"/>
        <v>Senior</v>
      </c>
      <c r="F155" s="20" t="str">
        <f t="shared" si="6"/>
        <v>Yes</v>
      </c>
    </row>
    <row r="156" spans="1:6" x14ac:dyDescent="0.3">
      <c r="A156" s="6">
        <v>154</v>
      </c>
      <c r="B156" s="6" t="s">
        <v>138</v>
      </c>
      <c r="C156" s="6" t="s">
        <v>151</v>
      </c>
      <c r="D156" s="6" t="s">
        <v>146</v>
      </c>
      <c r="E156" s="6" t="str">
        <f t="shared" si="4"/>
        <v>Senior</v>
      </c>
      <c r="F156" s="20" t="str">
        <f t="shared" si="6"/>
        <v>No</v>
      </c>
    </row>
    <row r="157" spans="1:6" x14ac:dyDescent="0.3">
      <c r="A157" s="6">
        <v>155</v>
      </c>
      <c r="B157" s="6" t="s">
        <v>139</v>
      </c>
      <c r="C157" s="6" t="s">
        <v>200</v>
      </c>
      <c r="D157" s="6" t="s">
        <v>146</v>
      </c>
      <c r="E157" s="6" t="str">
        <f t="shared" si="4"/>
        <v>Yes</v>
      </c>
      <c r="F157" s="20" t="str">
        <f t="shared" si="6"/>
        <v>No</v>
      </c>
    </row>
    <row r="158" spans="1:6" x14ac:dyDescent="0.3">
      <c r="A158" s="6">
        <v>156</v>
      </c>
      <c r="B158" s="6" t="s">
        <v>208</v>
      </c>
      <c r="C158" s="6" t="s">
        <v>151</v>
      </c>
      <c r="D158" s="6" t="s">
        <v>149</v>
      </c>
      <c r="E158" s="6" t="str">
        <f t="shared" si="4"/>
        <v>Senior</v>
      </c>
      <c r="F158" s="20" t="str">
        <f t="shared" si="6"/>
        <v>Yes</v>
      </c>
    </row>
  </sheetData>
  <conditionalFormatting sqref="B34">
    <cfRule type="duplicateValues" dxfId="2" priority="2" stopIfTrue="1"/>
  </conditionalFormatting>
  <conditionalFormatting sqref="B38">
    <cfRule type="duplicateValues" dxfId="1" priority="1" stopIfTrue="1"/>
  </conditionalFormatting>
  <conditionalFormatting sqref="B58">
    <cfRule type="duplicateValues" dxfId="0" priority="3" stopIfTrue="1"/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308F9ECC1D9E41B13969870972B51B" ma:contentTypeVersion="14" ma:contentTypeDescription="Create a new document." ma:contentTypeScope="" ma:versionID="59f1599f37723715d7354feca0ea27a3">
  <xsd:schema xmlns:xsd="http://www.w3.org/2001/XMLSchema" xmlns:xs="http://www.w3.org/2001/XMLSchema" xmlns:p="http://schemas.microsoft.com/office/2006/metadata/properties" xmlns:ns1="http://schemas.microsoft.com/sharepoint/v3" xmlns:ns2="06dd4656-3d3b-4c1a-9464-4df4252d685f" xmlns:ns3="68417e69-d696-4994-8d39-93ff45065a5d" targetNamespace="http://schemas.microsoft.com/office/2006/metadata/properties" ma:root="true" ma:fieldsID="18bc637bc8bb8a3e852e207c0341b0bf" ns1:_="" ns2:_="" ns3:_="">
    <xsd:import namespace="http://schemas.microsoft.com/sharepoint/v3"/>
    <xsd:import namespace="06dd4656-3d3b-4c1a-9464-4df4252d685f"/>
    <xsd:import namespace="68417e69-d696-4994-8d39-93ff45065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4656-3d3b-4c1a-9464-4df4252d6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317d843-cf81-498a-a105-325210d6e9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17e69-d696-4994-8d39-93ff45065a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f1367c-6efc-4fe8-91f9-17ec40a1b93c}" ma:internalName="TaxCatchAll" ma:showField="CatchAllData" ma:web="68417e69-d696-4994-8d39-93ff45065a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6dd4656-3d3b-4c1a-9464-4df4252d685f">
      <Terms xmlns="http://schemas.microsoft.com/office/infopath/2007/PartnerControls"/>
    </lcf76f155ced4ddcb4097134ff3c332f>
    <TaxCatchAll xmlns="68417e69-d696-4994-8d39-93ff45065a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BC46E-3974-48D3-8530-BDB0018FC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dd4656-3d3b-4c1a-9464-4df4252d685f"/>
    <ds:schemaRef ds:uri="68417e69-d696-4994-8d39-93ff45065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EF13A0-17AD-4D24-B286-D96885A10D51}">
  <ds:schemaRefs>
    <ds:schemaRef ds:uri="http://schemas.microsoft.com/office/2006/metadata/properties"/>
    <ds:schemaRef ds:uri="http://schemas.microsoft.com/office/infopath/2007/PartnerControls"/>
    <ds:schemaRef ds:uri="f012f673-5563-44b7-b9ee-69536d5fc300"/>
    <ds:schemaRef ds:uri="77847cc4-6672-4e7a-a8df-de525b7dca39"/>
    <ds:schemaRef ds:uri="http://schemas.microsoft.com/sharepoint/v3"/>
    <ds:schemaRef ds:uri="06dd4656-3d3b-4c1a-9464-4df4252d685f"/>
    <ds:schemaRef ds:uri="68417e69-d696-4994-8d39-93ff45065a5d"/>
  </ds:schemaRefs>
</ds:datastoreItem>
</file>

<file path=customXml/itemProps3.xml><?xml version="1.0" encoding="utf-8"?>
<ds:datastoreItem xmlns:ds="http://schemas.openxmlformats.org/officeDocument/2006/customXml" ds:itemID="{5F69FE8F-57F6-444B-AF12-67652093BE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Working Sheet</vt:lpstr>
      <vt:lpstr>Eligible Issuer &amp; ISIN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Upadhyay</dc:creator>
  <cp:lastModifiedBy>Ganesh K</cp:lastModifiedBy>
  <dcterms:created xsi:type="dcterms:W3CDTF">2023-04-18T05:07:31Z</dcterms:created>
  <dcterms:modified xsi:type="dcterms:W3CDTF">2026-05-14T09:38:11Z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0x0101005D308F9ECC1D9E41B13969870972B51B</vt:lpwstr>
  </property>
  <property fmtid="{D5CDD505-2E9C-101B-9397-08002B2CF9AE}" pid="3" name="MediaServiceImageTags">
    <vt:lpwstr/>
  </property>
</Properties>
</file>